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tfs04\13080_医療整備課$\03_用途別フォルダ\調整\107　支援パッケージ\01賃金等に対する支援（仮称）\00準備\要綱・仕様書\要綱\県要綱（作成中）\"/>
    </mc:Choice>
  </mc:AlternateContent>
  <xr:revisionPtr revIDLastSave="0" documentId="13_ncr:1_{30C37793-E2B6-4367-AD7B-0F8E7BD3AFE4}" xr6:coauthVersionLast="47" xr6:coauthVersionMax="47" xr10:uidLastSave="{00000000-0000-0000-0000-000000000000}"/>
  <bookViews>
    <workbookView xWindow="-120" yWindow="-16320" windowWidth="29040" windowHeight="15720" tabRatio="706" xr2:uid="{8A142A28-506C-42DB-BBA7-4BE5CE5E57BD}"/>
  </bookViews>
  <sheets>
    <sheet name="【有床診等】【総額及び平均額】賃上げ支援事業実績報告書" sheetId="26" r:id="rId1"/>
    <sheet name="【有床診等】別紙（2.0％超部分算定シート）" sheetId="27" r:id="rId2"/>
    <sheet name="【薬局】【総額及び平均額】賃上げ支援事業実績報告" sheetId="32" r:id="rId3"/>
    <sheet name="【薬局】別紙（2.0％超部分算定シート）" sheetId="33" r:id="rId4"/>
    <sheet name="リスト" sheetId="2" state="hidden" r:id="rId5"/>
  </sheets>
  <definedNames>
    <definedName name="_xlnm._FilterDatabase" localSheetId="2" hidden="1">【薬局】【総額及び平均額】賃上げ支援事業実績報告!$A$13:$O$23</definedName>
    <definedName name="_xlnm._FilterDatabase" localSheetId="3" hidden="1">'【薬局】別紙（2.0％超部分算定シート）'!$A$4:$O$8</definedName>
    <definedName name="_xlnm._FilterDatabase" localSheetId="0" hidden="1">【有床診等】【総額及び平均額】賃上げ支援事業実績報告書!$A$13:$S$13</definedName>
    <definedName name="_xlnm._FilterDatabase" localSheetId="1" hidden="1">'【有床診等】別紙（2.0％超部分算定シート）'!$A$3:$O$8</definedName>
    <definedName name="_xlnm.Print_Area" localSheetId="2">【薬局】【総額及び平均額】賃上げ支援事業実績報告!$A$1:$L$23</definedName>
    <definedName name="_xlnm.Print_Area" localSheetId="3">'【薬局】別紙（2.0％超部分算定シート）'!$A$1:$L$8</definedName>
    <definedName name="_xlnm.Print_Area" localSheetId="0">【有床診等】【総額及び平均額】賃上げ支援事業実績報告書!$A$1:$L$23</definedName>
    <definedName name="_xlnm.Print_Area" localSheetId="1">'【有床診等】別紙（2.0％超部分算定シート）'!$A$1:$L$8</definedName>
    <definedName name="_xlnm.Print_Area">#REF!</definedName>
    <definedName name="_xlnm.Print_Titles" localSheetId="2">【薬局】【総額及び平均額】賃上げ支援事業実績報告!$1:$11</definedName>
    <definedName name="_xlnm.Print_Titles" localSheetId="3">'【薬局】別紙（2.0％超部分算定シート）'!$1:$2</definedName>
    <definedName name="_xlnm.Print_Titles" localSheetId="0">【有床診等】【総額及び平均額】賃上げ支援事業実績報告書!$1:$11</definedName>
    <definedName name="_xlnm.Print_Titles" localSheetId="1">'【有床診等】別紙（2.0％超部分算定シート）'!$1:$2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32" l="1"/>
  <c r="F17" i="32"/>
  <c r="F23" i="26"/>
  <c r="F17" i="26"/>
  <c r="L23" i="32"/>
  <c r="G23" i="32"/>
  <c r="E23" i="32"/>
  <c r="L17" i="32"/>
  <c r="G17" i="32"/>
  <c r="E17" i="32"/>
  <c r="E17" i="26"/>
  <c r="E23" i="26"/>
  <c r="L23" i="26"/>
  <c r="L17" i="26"/>
  <c r="G17" i="26"/>
  <c r="F16" i="26"/>
  <c r="A6" i="33"/>
  <c r="A3" i="33"/>
  <c r="L8" i="33"/>
  <c r="K8" i="33"/>
  <c r="J8" i="33"/>
  <c r="D8" i="33"/>
  <c r="E8" i="33" s="1"/>
  <c r="L5" i="33"/>
  <c r="K5" i="33"/>
  <c r="J5" i="33"/>
  <c r="D5" i="33"/>
  <c r="E5" i="33" s="1"/>
  <c r="K22" i="32"/>
  <c r="J22" i="32"/>
  <c r="I22" i="32"/>
  <c r="L22" i="32" s="1"/>
  <c r="G22" i="32"/>
  <c r="F22" i="32"/>
  <c r="K21" i="32"/>
  <c r="J21" i="32"/>
  <c r="I21" i="32"/>
  <c r="L21" i="32" s="1"/>
  <c r="G21" i="32"/>
  <c r="F21" i="32"/>
  <c r="K20" i="32"/>
  <c r="L20" i="32" s="1"/>
  <c r="J20" i="32"/>
  <c r="I20" i="32"/>
  <c r="G20" i="32"/>
  <c r="F20" i="32"/>
  <c r="L18" i="32"/>
  <c r="H18" i="32"/>
  <c r="K16" i="32"/>
  <c r="J16" i="32"/>
  <c r="I16" i="32"/>
  <c r="L16" i="32" s="1"/>
  <c r="G16" i="32"/>
  <c r="F16" i="32"/>
  <c r="K15" i="32"/>
  <c r="J15" i="32"/>
  <c r="I15" i="32"/>
  <c r="L15" i="32" s="1"/>
  <c r="G15" i="32"/>
  <c r="F15" i="32"/>
  <c r="K14" i="32"/>
  <c r="L14" i="32" s="1"/>
  <c r="J14" i="32"/>
  <c r="I14" i="32"/>
  <c r="G14" i="32"/>
  <c r="F14" i="32"/>
  <c r="L12" i="32"/>
  <c r="H12" i="32"/>
  <c r="G8" i="32"/>
  <c r="A3" i="27"/>
  <c r="A6" i="27"/>
  <c r="L8" i="27"/>
  <c r="K8" i="27"/>
  <c r="G23" i="26" s="1"/>
  <c r="J8" i="27"/>
  <c r="D8" i="27"/>
  <c r="E8" i="27" s="1"/>
  <c r="L5" i="27"/>
  <c r="K5" i="27"/>
  <c r="J5" i="27"/>
  <c r="D5" i="27"/>
  <c r="E5" i="27" s="1"/>
  <c r="K22" i="26"/>
  <c r="J22" i="26"/>
  <c r="I22" i="26"/>
  <c r="L22" i="26" s="1"/>
  <c r="G22" i="26"/>
  <c r="F22" i="26"/>
  <c r="K21" i="26"/>
  <c r="J21" i="26"/>
  <c r="I21" i="26"/>
  <c r="G21" i="26"/>
  <c r="F21" i="26"/>
  <c r="K20" i="26"/>
  <c r="J20" i="26"/>
  <c r="I20" i="26"/>
  <c r="G20" i="26"/>
  <c r="F20" i="26"/>
  <c r="L18" i="26"/>
  <c r="H18" i="26"/>
  <c r="K16" i="26"/>
  <c r="J16" i="26"/>
  <c r="I16" i="26"/>
  <c r="L16" i="26" s="1"/>
  <c r="G16" i="26"/>
  <c r="G8" i="26" s="1"/>
  <c r="K15" i="26"/>
  <c r="J15" i="26"/>
  <c r="I15" i="26"/>
  <c r="L15" i="26" s="1"/>
  <c r="G15" i="26"/>
  <c r="F15" i="26"/>
  <c r="K14" i="26"/>
  <c r="J14" i="26"/>
  <c r="I14" i="26"/>
  <c r="G14" i="26"/>
  <c r="F14" i="26"/>
  <c r="L12" i="26"/>
  <c r="H12" i="26"/>
  <c r="L6" i="32" l="1"/>
  <c r="L9" i="32" s="1"/>
  <c r="L10" i="32" s="1"/>
  <c r="L20" i="26"/>
  <c r="L14" i="26"/>
  <c r="L6" i="26" s="1"/>
  <c r="L8" i="26" s="1"/>
  <c r="L21" i="26"/>
  <c r="L8" i="32" l="1"/>
  <c r="L9" i="26"/>
  <c r="L10" i="26" s="1"/>
</calcChain>
</file>

<file path=xl/sharedStrings.xml><?xml version="1.0" encoding="utf-8"?>
<sst xmlns="http://schemas.openxmlformats.org/spreadsheetml/2006/main" count="355" uniqueCount="178">
  <si>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</si>
  <si>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</si>
  <si>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</si>
  <si>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</si>
  <si>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</si>
  <si>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</si>
  <si>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</si>
  <si>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</si>
  <si>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</si>
  <si>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</si>
  <si>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</si>
  <si>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</si>
  <si>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</si>
  <si>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</si>
  <si>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</si>
  <si>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</si>
  <si>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</si>
  <si>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</si>
  <si>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</si>
  <si>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</si>
  <si>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</si>
  <si>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</si>
  <si>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</si>
  <si>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</si>
  <si>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</si>
  <si>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</si>
  <si>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</si>
  <si>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</si>
  <si>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</si>
  <si>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</si>
  <si>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</si>
  <si>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</si>
  <si>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</si>
  <si>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</si>
  <si>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</si>
  <si>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</si>
  <si>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</si>
  <si>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</si>
  <si>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</si>
  <si>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</si>
  <si>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</si>
  <si>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</si>
  <si>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</si>
  <si>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</si>
  <si>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</si>
  <si>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</si>
  <si>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</si>
  <si>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</si>
  <si>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</si>
  <si>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</si>
  <si>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</si>
  <si>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</si>
  <si>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</si>
  <si>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</si>
  <si>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</si>
  <si>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</si>
  <si>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</si>
  <si>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</si>
  <si>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</si>
  <si>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</si>
  <si>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</si>
  <si>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</si>
  <si>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</si>
  <si>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</si>
  <si>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</si>
  <si>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</si>
  <si>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</si>
  <si>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</si>
  <si>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</si>
  <si>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</si>
  <si>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</si>
  <si>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</si>
  <si>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</si>
  <si>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</si>
  <si>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</si>
  <si>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</si>
  <si>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</si>
  <si>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</si>
  <si>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</si>
  <si>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</si>
  <si>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</si>
  <si>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</si>
  <si>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</si>
  <si>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</si>
  <si>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</si>
  <si>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</si>
  <si>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</si>
  <si>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</si>
  <si>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</si>
  <si>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</si>
  <si>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</si>
  <si>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</si>
  <si>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</si>
  <si>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</si>
  <si>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</si>
  <si>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</si>
  <si>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</si>
  <si>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</si>
  <si>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</si>
  <si>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</si>
  <si>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</si>
  <si>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</si>
  <si>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</si>
  <si>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</si>
  <si>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</si>
  <si>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</si>
  <si>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</si>
  <si>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</si>
  <si>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</si>
  <si>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</si>
  <si>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</si>
  <si>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</si>
  <si>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</si>
  <si>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</si>
  <si>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</si>
  <si>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</si>
  <si>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</si>
  <si>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</si>
  <si>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</si>
  <si>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×</t>
    <phoneticPr fontId="2"/>
  </si>
  <si>
    <t>（記載要領）</t>
    <rPh sb="1" eb="3">
      <t>キサイ</t>
    </rPh>
    <rPh sb="3" eb="5">
      <t>ヨウリョウ</t>
    </rPh>
    <phoneticPr fontId="2"/>
  </si>
  <si>
    <t>開設者：</t>
    <rPh sb="0" eb="3">
      <t>カイセツシャ</t>
    </rPh>
    <phoneticPr fontId="2"/>
  </si>
  <si>
    <t>❶：賃金改善の総額</t>
    <rPh sb="2" eb="4">
      <t>チンギン</t>
    </rPh>
    <rPh sb="4" eb="6">
      <t>カイゼン</t>
    </rPh>
    <rPh sb="7" eb="9">
      <t>ソウガク</t>
    </rPh>
    <phoneticPr fontId="6"/>
  </si>
  <si>
    <t>❷：賃上げ支援事業の支給額</t>
    <rPh sb="2" eb="4">
      <t>チンア</t>
    </rPh>
    <rPh sb="5" eb="7">
      <t>シエン</t>
    </rPh>
    <rPh sb="7" eb="9">
      <t>ジギョウ</t>
    </rPh>
    <rPh sb="10" eb="13">
      <t>シキュウガク</t>
    </rPh>
    <phoneticPr fontId="6"/>
  </si>
  <si>
    <t>令和８年６月１日以降のベースアップ月額水準の維持・拡大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4">
      <t>イジ</t>
    </rPh>
    <rPh sb="25" eb="27">
      <t>カクダイ</t>
    </rPh>
    <phoneticPr fontId="6"/>
  </si>
  <si>
    <t>❶≧❷の判定</t>
    <rPh sb="4" eb="6">
      <t>ハンテイ</t>
    </rPh>
    <phoneticPr fontId="6"/>
  </si>
  <si>
    <t>令和８年３月１日時点のベースアップ評価料の届出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17" eb="19">
      <t>ヒョウカ</t>
    </rPh>
    <rPh sb="19" eb="20">
      <t>リョウ</t>
    </rPh>
    <rPh sb="21" eb="23">
      <t>トドケデ</t>
    </rPh>
    <phoneticPr fontId="6"/>
  </si>
  <si>
    <t>×</t>
  </si>
  <si>
    <t>❷－❶：返還額（千円未満切り捨て）</t>
    <rPh sb="4" eb="7">
      <t>ヘンカンガク</t>
    </rPh>
    <rPh sb="8" eb="10">
      <t>センエン</t>
    </rPh>
    <rPh sb="10" eb="12">
      <t>ミマン</t>
    </rPh>
    <rPh sb="12" eb="13">
      <t>キ</t>
    </rPh>
    <rPh sb="14" eb="15">
      <t>ス</t>
    </rPh>
    <phoneticPr fontId="6"/>
  </si>
  <si>
    <t>○</t>
    <phoneticPr fontId="2"/>
  </si>
  <si>
    <t>令和８年６月１日時点の令和８年度診療報酬改定による見直し後のベースアップ評価料の届出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40" eb="42">
      <t>トドケデ</t>
    </rPh>
    <phoneticPr fontId="6"/>
  </si>
  <si>
    <t>○</t>
  </si>
  <si>
    <t>交付確定額</t>
    <rPh sb="0" eb="2">
      <t>コウフ</t>
    </rPh>
    <rPh sb="2" eb="5">
      <t>カクテイガク</t>
    </rPh>
    <phoneticPr fontId="6"/>
  </si>
  <si>
    <t>１名あたり平均額
（役職によって異なる場合は加重平均してください）</t>
    <rPh sb="1" eb="2">
      <t>メイ</t>
    </rPh>
    <rPh sb="5" eb="8">
      <t>ヘイキンガク</t>
    </rPh>
    <rPh sb="10" eb="12">
      <t>ヤクショク</t>
    </rPh>
    <rPh sb="16" eb="17">
      <t>コト</t>
    </rPh>
    <rPh sb="19" eb="21">
      <t>バアイ</t>
    </rPh>
    <rPh sb="22" eb="24">
      <t>カジュウ</t>
    </rPh>
    <rPh sb="24" eb="26">
      <t>ヘイキン</t>
    </rPh>
    <phoneticPr fontId="2"/>
  </si>
  <si>
    <t>賃金改善の総額</t>
    <rPh sb="0" eb="2">
      <t>チンギン</t>
    </rPh>
    <rPh sb="2" eb="4">
      <t>カイゼン</t>
    </rPh>
    <rPh sb="5" eb="7">
      <t>ソウガク</t>
    </rPh>
    <phoneticPr fontId="2"/>
  </si>
  <si>
    <t>対象職員の賃金改善実績の有無（右欄に○・×を記載）</t>
    <rPh sb="0" eb="2">
      <t>タイショウ</t>
    </rPh>
    <rPh sb="2" eb="4">
      <t>ショクイン</t>
    </rPh>
    <phoneticPr fontId="2"/>
  </si>
  <si>
    <t>給付金を活用して令和７年12月から令和８年３月までの間の賃金改善の実績の有無（○・×）を記載してください。</t>
    <rPh sb="0" eb="3">
      <t>キュウフキン</t>
    </rPh>
    <rPh sb="4" eb="6">
      <t>カツヨウ</t>
    </rPh>
    <rPh sb="36" eb="38">
      <t>ウム</t>
    </rPh>
    <rPh sb="44" eb="46">
      <t>キサイ</t>
    </rPh>
    <phoneticPr fontId="2"/>
  </si>
  <si>
    <t>賃金改善の内容</t>
    <rPh sb="0" eb="2">
      <t>チンギン</t>
    </rPh>
    <rPh sb="2" eb="4">
      <t>カイゼン</t>
    </rPh>
    <rPh sb="5" eb="7">
      <t>ナイヨウ</t>
    </rPh>
    <phoneticPr fontId="6"/>
  </si>
  <si>
    <t>①対象人数
（常勤換算数）</t>
    <rPh sb="1" eb="3">
      <t>タイショウ</t>
    </rPh>
    <rPh sb="3" eb="5">
      <t>ニンズウ</t>
    </rPh>
    <rPh sb="7" eb="9">
      <t>ジョウキン</t>
    </rPh>
    <rPh sb="9" eb="11">
      <t>カンサン</t>
    </rPh>
    <rPh sb="11" eb="12">
      <t>スウ</t>
    </rPh>
    <phoneticPr fontId="6"/>
  </si>
  <si>
    <t>②月額または
一時金支給額</t>
    <rPh sb="1" eb="3">
      <t>ゲツガク</t>
    </rPh>
    <rPh sb="7" eb="9">
      <t>イチジ</t>
    </rPh>
    <rPh sb="9" eb="10">
      <t>キン</t>
    </rPh>
    <rPh sb="10" eb="12">
      <t>シキュウ</t>
    </rPh>
    <rPh sb="12" eb="13">
      <t>ガク</t>
    </rPh>
    <phoneticPr fontId="6"/>
  </si>
  <si>
    <t>③月数</t>
    <rPh sb="1" eb="3">
      <t>ゲッスウ</t>
    </rPh>
    <phoneticPr fontId="6"/>
  </si>
  <si>
    <t>令和８年６月１日以降のベースアップ月額水準
（直接入力）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チョクセツ</t>
    </rPh>
    <rPh sb="25" eb="27">
      <t>ニュウリョク</t>
    </rPh>
    <phoneticPr fontId="6"/>
  </si>
  <si>
    <t>令和８年６月１日以降のベースアップ月額水準が支給額以上（自動判定）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5">
      <t>シキュウガク</t>
    </rPh>
    <rPh sb="25" eb="27">
      <t>イジョウ</t>
    </rPh>
    <rPh sb="28" eb="30">
      <t>ジドウ</t>
    </rPh>
    <rPh sb="30" eb="32">
      <t>ハンテイ</t>
    </rPh>
    <phoneticPr fontId="6"/>
  </si>
  <si>
    <t>1名あたり平均額（月額）</t>
    <rPh sb="1" eb="2">
      <t>メイ</t>
    </rPh>
    <rPh sb="5" eb="8">
      <t>ヘイキンガク</t>
    </rPh>
    <rPh sb="9" eb="11">
      <t>ゲツガク</t>
    </rPh>
    <phoneticPr fontId="6"/>
  </si>
  <si>
    <t>賃金改善の総額</t>
    <phoneticPr fontId="6"/>
  </si>
  <si>
    <t>「対象職員の常勤換算数」は、当該時点における対象職員の人数を常勤換算で記載してください。常勤の職員の常勤換算数は１としてください。
常勤でない職員の常勤換算数は、「当該常勤でない職員の所定労働時間」を「当該保険医療機関において定めている常勤職員の所定労働時間」で除して得た数（当該常勤でない職員の常勤換算数が１を超える場合は、１とする。）としてください。</t>
    <phoneticPr fontId="6"/>
  </si>
  <si>
    <t>　賃上げ（ベースアップ分）（（①対象人数×②月額×③月数）÷①対象人数）</t>
    <rPh sb="1" eb="3">
      <t>チンア</t>
    </rPh>
    <phoneticPr fontId="2"/>
  </si>
  <si>
    <t>　賃上げ（ベースアップ分）（①対象人数×②月額×③月数）</t>
    <rPh sb="1" eb="3">
      <t>チンア</t>
    </rPh>
    <phoneticPr fontId="2"/>
  </si>
  <si>
    <t>給付金を活用して令和７年12月から令和８年３月までの間のベースアップによる賃金改善額（円単位）を直接入力してください。</t>
    <rPh sb="43" eb="44">
      <t>エン</t>
    </rPh>
    <rPh sb="44" eb="46">
      <t>タンイ</t>
    </rPh>
    <rPh sb="48" eb="50">
      <t>チョクセツ</t>
    </rPh>
    <rPh sb="50" eb="52">
      <t>ニュウリョク</t>
    </rPh>
    <phoneticPr fontId="2"/>
  </si>
  <si>
    <t>　特別手当（（①対象人数×②月額×③月数）÷①対象人数）</t>
    <rPh sb="1" eb="3">
      <t>トクベツ</t>
    </rPh>
    <rPh sb="3" eb="5">
      <t>テアテ</t>
    </rPh>
    <rPh sb="8" eb="10">
      <t>タイショウ</t>
    </rPh>
    <rPh sb="10" eb="12">
      <t>ニンズウ</t>
    </rPh>
    <rPh sb="14" eb="16">
      <t>ゲツガク</t>
    </rPh>
    <rPh sb="18" eb="20">
      <t>ゲッスウ</t>
    </rPh>
    <phoneticPr fontId="2"/>
  </si>
  <si>
    <t>　特別手当（①対象人数×②月額×③月数）</t>
    <rPh sb="1" eb="3">
      <t>トクベツ</t>
    </rPh>
    <rPh sb="3" eb="5">
      <t>テアテ</t>
    </rPh>
    <rPh sb="7" eb="9">
      <t>タイショウ</t>
    </rPh>
    <rPh sb="9" eb="11">
      <t>ニンズウ</t>
    </rPh>
    <rPh sb="13" eb="15">
      <t>ゲツガク</t>
    </rPh>
    <rPh sb="17" eb="19">
      <t>ゲッスウ</t>
    </rPh>
    <phoneticPr fontId="2"/>
  </si>
  <si>
    <t>給付金を活用して令和７年12月から令和８年３月までの間に支給した特別手当の金額（円単位）を直接入力してください。</t>
    <rPh sb="40" eb="41">
      <t>エン</t>
    </rPh>
    <rPh sb="41" eb="43">
      <t>タンイ</t>
    </rPh>
    <rPh sb="45" eb="47">
      <t>チョクセツ</t>
    </rPh>
    <rPh sb="47" eb="49">
      <t>ニュウリョク</t>
    </rPh>
    <phoneticPr fontId="2"/>
  </si>
  <si>
    <t>　一時金（（①対象人数×②支給額）÷①対象人数）</t>
    <rPh sb="1" eb="4">
      <t>イチジキン</t>
    </rPh>
    <rPh sb="7" eb="9">
      <t>タイショウ</t>
    </rPh>
    <rPh sb="9" eb="11">
      <t>ニンズウ</t>
    </rPh>
    <rPh sb="13" eb="16">
      <t>シキュウガク</t>
    </rPh>
    <phoneticPr fontId="2"/>
  </si>
  <si>
    <t>　一時金（①対象人数×②支給額）</t>
    <rPh sb="1" eb="4">
      <t>イチジキン</t>
    </rPh>
    <rPh sb="6" eb="8">
      <t>タイショウ</t>
    </rPh>
    <rPh sb="8" eb="10">
      <t>ニンズウ</t>
    </rPh>
    <rPh sb="12" eb="15">
      <t>シキュウガク</t>
    </rPh>
    <phoneticPr fontId="2"/>
  </si>
  <si>
    <t>給付金を活用して令和７年12月から令和８年３月までの間に支給した一時金の金額（円単位）を直接入力してください。</t>
    <rPh sb="39" eb="40">
      <t>エン</t>
    </rPh>
    <rPh sb="40" eb="42">
      <t>タンイ</t>
    </rPh>
    <rPh sb="44" eb="46">
      <t>チョクセツ</t>
    </rPh>
    <rPh sb="46" eb="48">
      <t>ニュウリョク</t>
    </rPh>
    <phoneticPr fontId="2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</si>
  <si>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（別紙にて算定）</t>
    <rPh sb="95" eb="97">
      <t>ベッシ</t>
    </rPh>
    <rPh sb="99" eb="101">
      <t>サンテイ</t>
    </rPh>
    <phoneticPr fontId="6"/>
  </si>
  <si>
    <t>別紙で算定してください。</t>
    <rPh sb="0" eb="2">
      <t>ベッシ</t>
    </rPh>
    <rPh sb="3" eb="5">
      <t>サンテイ</t>
    </rPh>
    <phoneticPr fontId="6"/>
  </si>
  <si>
    <t>（職種内訳）○○の賃金改善実績の有無（右欄に○・×を記載）</t>
    <rPh sb="1" eb="3">
      <t>ショクシュ</t>
    </rPh>
    <rPh sb="3" eb="5">
      <t>ウチワケ</t>
    </rPh>
    <phoneticPr fontId="2"/>
  </si>
  <si>
    <t>【2.0超部分算定シート】</t>
    <phoneticPr fontId="6"/>
  </si>
  <si>
    <t>給付金の充当の有無（○・×）を記載してください。</t>
    <rPh sb="0" eb="3">
      <t>キュウフキン</t>
    </rPh>
    <rPh sb="4" eb="6">
      <t>ジュウトウ</t>
    </rPh>
    <rPh sb="7" eb="9">
      <t>ウム</t>
    </rPh>
    <rPh sb="15" eb="17">
      <t>キサイ</t>
    </rPh>
    <phoneticPr fontId="2"/>
  </si>
  <si>
    <t>Ⅰ　令和７年３月31日時点の賃金水準（月額）</t>
    <rPh sb="2" eb="4">
      <t>レイワ</t>
    </rPh>
    <rPh sb="5" eb="6">
      <t>ネン</t>
    </rPh>
    <rPh sb="7" eb="8">
      <t>ガツ</t>
    </rPh>
    <rPh sb="10" eb="11">
      <t>ニチ</t>
    </rPh>
    <rPh sb="11" eb="13">
      <t>ジテン</t>
    </rPh>
    <rPh sb="14" eb="16">
      <t>チンギン</t>
    </rPh>
    <rPh sb="16" eb="18">
      <t>スイジュン</t>
    </rPh>
    <rPh sb="19" eb="21">
      <t>ゲツガク</t>
    </rPh>
    <phoneticPr fontId="6"/>
  </si>
  <si>
    <t>Ⅱ　令和７年度中の賃金改善額（月額）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4">
      <t>ガク</t>
    </rPh>
    <rPh sb="15" eb="17">
      <t>ゲツガク</t>
    </rPh>
    <phoneticPr fontId="6"/>
  </si>
  <si>
    <t>Ⅲ　令和７年度中の賃金改善割合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5">
      <t>ワリアイ</t>
    </rPh>
    <phoneticPr fontId="6"/>
  </si>
  <si>
    <t>Ⅳ　本事業の支給額を充てられる上限月額</t>
    <rPh sb="2" eb="3">
      <t>ホン</t>
    </rPh>
    <rPh sb="3" eb="5">
      <t>ジギョウ</t>
    </rPh>
    <rPh sb="6" eb="9">
      <t>シキュウガク</t>
    </rPh>
    <rPh sb="10" eb="11">
      <t>ア</t>
    </rPh>
    <rPh sb="15" eb="17">
      <t>ジョウゲン</t>
    </rPh>
    <rPh sb="17" eb="19">
      <t>ゲツガク</t>
    </rPh>
    <phoneticPr fontId="6"/>
  </si>
  <si>
    <t>Ⅴ　本事業の支給額を充てる月額
（Ⅳの範囲内）</t>
    <rPh sb="2" eb="3">
      <t>ホン</t>
    </rPh>
    <rPh sb="3" eb="5">
      <t>ジギョウ</t>
    </rPh>
    <rPh sb="6" eb="9">
      <t>シキュウガク</t>
    </rPh>
    <rPh sb="10" eb="11">
      <t>ア</t>
    </rPh>
    <rPh sb="13" eb="14">
      <t>ゲツ</t>
    </rPh>
    <rPh sb="14" eb="15">
      <t>ガク</t>
    </rPh>
    <rPh sb="19" eb="22">
      <t>ハンイナイ</t>
    </rPh>
    <phoneticPr fontId="6"/>
  </si>
  <si>
    <t>Ⅵ　本事業の支給額を充てる期間
（最大：令和７年12月～令和８年５月の６ヶ月）</t>
    <rPh sb="2" eb="3">
      <t>ホン</t>
    </rPh>
    <rPh sb="3" eb="5">
      <t>ジギョウ</t>
    </rPh>
    <rPh sb="6" eb="9">
      <t>シキュウガク</t>
    </rPh>
    <rPh sb="10" eb="11">
      <t>ア</t>
    </rPh>
    <rPh sb="13" eb="15">
      <t>キカン</t>
    </rPh>
    <rPh sb="17" eb="19">
      <t>サイダイ</t>
    </rPh>
    <rPh sb="20" eb="22">
      <t>レイワ</t>
    </rPh>
    <rPh sb="23" eb="24">
      <t>ネン</t>
    </rPh>
    <rPh sb="26" eb="27">
      <t>ガツ</t>
    </rPh>
    <rPh sb="28" eb="30">
      <t>レイワ</t>
    </rPh>
    <rPh sb="31" eb="32">
      <t>ネン</t>
    </rPh>
    <rPh sb="33" eb="34">
      <t>ガツ</t>
    </rPh>
    <rPh sb="37" eb="38">
      <t>ゲツ</t>
    </rPh>
    <phoneticPr fontId="6"/>
  </si>
  <si>
    <t>Ⅶ　対象人数
（常勤換算数）</t>
    <rPh sb="2" eb="4">
      <t>タイショウ</t>
    </rPh>
    <rPh sb="4" eb="6">
      <t>ニンズウ</t>
    </rPh>
    <rPh sb="8" eb="10">
      <t>ジョウキン</t>
    </rPh>
    <rPh sb="10" eb="12">
      <t>カンサン</t>
    </rPh>
    <rPh sb="12" eb="13">
      <t>スウ</t>
    </rPh>
    <phoneticPr fontId="6"/>
  </si>
  <si>
    <t>令和８年６月１日以降のベースアップ月額水準がⅡ以上（自動判定）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イジョウ</t>
    </rPh>
    <rPh sb="26" eb="28">
      <t>ジドウ</t>
    </rPh>
    <rPh sb="28" eb="30">
      <t>ハンテイ</t>
    </rPh>
    <phoneticPr fontId="6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</si>
  <si>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</t>
    <phoneticPr fontId="6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</si>
  <si>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に本事業の支給額を充てることができます。</t>
    <rPh sb="95" eb="96">
      <t>ホン</t>
    </rPh>
    <rPh sb="96" eb="98">
      <t>ジギョウ</t>
    </rPh>
    <rPh sb="99" eb="102">
      <t>シキュウガク</t>
    </rPh>
    <rPh sb="103" eb="104">
      <t>ア</t>
    </rPh>
    <phoneticPr fontId="6"/>
  </si>
  <si>
    <t>薬局の名称：</t>
    <rPh sb="0" eb="2">
      <t>ヤッキョク</t>
    </rPh>
    <rPh sb="3" eb="5">
      <t>メイショウ</t>
    </rPh>
    <phoneticPr fontId="2"/>
  </si>
  <si>
    <t>　　　　　　　　　　　　　　　　　　【2.0超部分算定シート】</t>
    <phoneticPr fontId="6"/>
  </si>
  <si>
    <t>診療所・訪問看護ステーションの名称：</t>
    <rPh sb="0" eb="3">
      <t>シンリョウジョ</t>
    </rPh>
    <rPh sb="4" eb="8">
      <t>ホウモンカンゴ</t>
    </rPh>
    <rPh sb="15" eb="17">
      <t>メイショウ</t>
    </rPh>
    <phoneticPr fontId="2"/>
  </si>
  <si>
    <t>（様式第７号）（有床診療所・無床診療所・訪問看護ステーション）</t>
    <rPh sb="1" eb="3">
      <t>ヨウシキ</t>
    </rPh>
    <rPh sb="3" eb="4">
      <t>ダイ</t>
    </rPh>
    <rPh sb="5" eb="6">
      <t>ゴウ</t>
    </rPh>
    <rPh sb="8" eb="10">
      <t>ユウショウ</t>
    </rPh>
    <rPh sb="10" eb="13">
      <t>シンリョウジョ</t>
    </rPh>
    <rPh sb="14" eb="19">
      <t>ムショウシンリョウジョ</t>
    </rPh>
    <rPh sb="20" eb="24">
      <t>ホウモンカンゴ</t>
    </rPh>
    <phoneticPr fontId="2"/>
  </si>
  <si>
    <t>（様式第７号）（薬局）</t>
    <rPh sb="1" eb="3">
      <t>ヨウシキ</t>
    </rPh>
    <rPh sb="3" eb="4">
      <t>ダイ</t>
    </rPh>
    <rPh sb="5" eb="6">
      <t>ゴウ</t>
    </rPh>
    <rPh sb="8" eb="10">
      <t>ヤッキョク</t>
    </rPh>
    <phoneticPr fontId="2"/>
  </si>
  <si>
    <t>診療所等賃上げ支援事業　実績報告書兼概算払精算書
（賃金改善報告書）</t>
    <rPh sb="0" eb="4">
      <t>シンリョウジョトウ</t>
    </rPh>
    <rPh sb="4" eb="6">
      <t>チンア</t>
    </rPh>
    <rPh sb="7" eb="9">
      <t>シエン</t>
    </rPh>
    <rPh sb="9" eb="11">
      <t>ジギョウ</t>
    </rPh>
    <rPh sb="12" eb="14">
      <t>ジッセキ</t>
    </rPh>
    <rPh sb="14" eb="17">
      <t>ホウコクショ</t>
    </rPh>
    <rPh sb="17" eb="18">
      <t>ケン</t>
    </rPh>
    <rPh sb="18" eb="21">
      <t>ガイサンバライ</t>
    </rPh>
    <rPh sb="21" eb="24">
      <t>セイサンショ</t>
    </rPh>
    <rPh sb="26" eb="28">
      <t>チンギン</t>
    </rPh>
    <rPh sb="28" eb="30">
      <t>カイゼン</t>
    </rPh>
    <rPh sb="30" eb="33">
      <t>ホウコクショ</t>
    </rPh>
    <phoneticPr fontId="2"/>
  </si>
  <si>
    <t>診療所等賃上げ支援事業　実績報告書兼概算払精算書
（賃金改善報告書）</t>
    <rPh sb="0" eb="4">
      <t>シンリョウジョトウ</t>
    </rPh>
    <rPh sb="4" eb="6">
      <t>チンア</t>
    </rPh>
    <rPh sb="7" eb="9">
      <t>シエン</t>
    </rPh>
    <rPh sb="9" eb="11">
      <t>ジギョウ</t>
    </rPh>
    <rPh sb="12" eb="14">
      <t>ジッセキ</t>
    </rPh>
    <rPh sb="14" eb="17">
      <t>ホウコクショ</t>
    </rPh>
    <rPh sb="17" eb="18">
      <t>ケン</t>
    </rPh>
    <rPh sb="18" eb="20">
      <t>ガイサン</t>
    </rPh>
    <rPh sb="20" eb="21">
      <t>バライ</t>
    </rPh>
    <rPh sb="21" eb="24">
      <t>セイサンショ</t>
    </rPh>
    <rPh sb="26" eb="28">
      <t>チンギン</t>
    </rPh>
    <rPh sb="28" eb="30">
      <t>カイゼン</t>
    </rPh>
    <rPh sb="30" eb="33">
      <t>ホウコクショ</t>
    </rPh>
    <phoneticPr fontId="2"/>
  </si>
  <si>
    <t>　　　　年　　月　　日付け千葉県医指令第　　　　号で（変更）支給決定のあった賃上げ支援事業給付金について、
千葉県医療機関等における賃上げ・物価上昇に対する支援事業給付金支給要綱第１５条の規定により、次のとおり報告します。</t>
    <rPh sb="38" eb="40">
      <t>チンア</t>
    </rPh>
    <rPh sb="57" eb="62">
      <t>イリョウキカントウ</t>
    </rPh>
    <rPh sb="66" eb="68">
      <t>チンア</t>
    </rPh>
    <rPh sb="70" eb="74">
      <t>ブッカジョウショウ</t>
    </rPh>
    <rPh sb="75" eb="76">
      <t>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</si>
</sst>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"/>
    <numFmt numFmtId="177" formatCode="#,##0&quot;人&quot;"/>
    <numFmt numFmtId="178" formatCode="#,##0&quot;月&quot;"/>
    <numFmt numFmtId="179" formatCode="#,##0&quot;月分&quot;"/>
    <numFmt numFmtId="180" formatCode="0.0%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2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u/>
      <sz val="12"/>
      <color theme="1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 applyProtection="1">
      <alignment vertical="center"/>
      <protection locked="0"/>
    </xf>
    <xf numFmtId="0" fontId="1" fillId="0" borderId="0" xfId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7" fillId="0" borderId="0" xfId="1" applyFo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2" borderId="0" xfId="1" applyFont="1" applyFill="1" applyAlignment="1" applyProtection="1">
      <alignment horizontal="right" vertical="center"/>
      <protection locked="0"/>
    </xf>
    <xf numFmtId="176" fontId="7" fillId="2" borderId="0" xfId="2" applyNumberFormat="1" applyFont="1" applyFill="1" applyAlignment="1" applyProtection="1">
      <alignment horizontal="right" vertical="center"/>
      <protection locked="0"/>
    </xf>
    <xf numFmtId="0" fontId="7" fillId="2" borderId="0" xfId="1" applyFont="1" applyFill="1" applyAlignment="1">
      <alignment horizontal="right" vertical="center"/>
    </xf>
    <xf numFmtId="176" fontId="7" fillId="2" borderId="0" xfId="1" applyNumberFormat="1" applyFont="1" applyFill="1" applyAlignment="1" applyProtection="1">
      <alignment horizontal="right" vertical="center"/>
      <protection locked="0"/>
    </xf>
    <xf numFmtId="0" fontId="8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8" fillId="2" borderId="2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0" fillId="0" borderId="0" xfId="1" applyFont="1" applyAlignment="1">
      <alignment vertical="center" wrapText="1"/>
    </xf>
    <xf numFmtId="0" fontId="8" fillId="4" borderId="1" xfId="1" applyFont="1" applyFill="1" applyBorder="1" applyAlignment="1">
      <alignment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177" fontId="8" fillId="3" borderId="1" xfId="1" applyNumberFormat="1" applyFont="1" applyFill="1" applyBorder="1" applyAlignment="1">
      <alignment horizontal="center" vertical="center" wrapText="1"/>
    </xf>
    <xf numFmtId="176" fontId="8" fillId="3" borderId="1" xfId="1" applyNumberFormat="1" applyFont="1" applyFill="1" applyBorder="1" applyAlignment="1">
      <alignment horizontal="center" vertical="center" wrapText="1"/>
    </xf>
    <xf numFmtId="178" fontId="8" fillId="3" borderId="1" xfId="1" applyNumberFormat="1" applyFont="1" applyFill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179" fontId="8" fillId="0" borderId="1" xfId="1" applyNumberFormat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5" fillId="0" borderId="0" xfId="1" applyFont="1" applyAlignment="1" applyProtection="1">
      <alignment horizontal="right" vertical="center"/>
      <protection locked="0"/>
    </xf>
    <xf numFmtId="0" fontId="8" fillId="2" borderId="4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180" fontId="8" fillId="0" borderId="1" xfId="3" applyNumberFormat="1" applyFont="1" applyBorder="1" applyAlignment="1">
      <alignment horizontal="center" vertical="center" wrapText="1"/>
    </xf>
    <xf numFmtId="176" fontId="8" fillId="0" borderId="1" xfId="3" applyNumberFormat="1" applyFont="1" applyBorder="1" applyAlignment="1">
      <alignment horizontal="center" vertical="center" wrapText="1"/>
    </xf>
    <xf numFmtId="176" fontId="8" fillId="3" borderId="1" xfId="3" applyNumberFormat="1" applyFont="1" applyFill="1" applyBorder="1" applyAlignment="1">
      <alignment horizontal="center" vertical="center" wrapText="1"/>
    </xf>
    <xf numFmtId="178" fontId="8" fillId="3" borderId="1" xfId="3" applyNumberFormat="1" applyFont="1" applyFill="1" applyBorder="1" applyAlignment="1">
      <alignment horizontal="center" vertical="center" wrapText="1"/>
    </xf>
    <xf numFmtId="177" fontId="8" fillId="3" borderId="1" xfId="3" applyNumberFormat="1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vertical="center" wrapText="1"/>
    </xf>
    <xf numFmtId="0" fontId="8" fillId="0" borderId="1" xfId="4" applyFont="1" applyBorder="1" applyAlignment="1">
      <alignment vertical="center" wrapText="1"/>
    </xf>
    <xf numFmtId="177" fontId="8" fillId="3" borderId="1" xfId="4" applyNumberFormat="1" applyFont="1" applyFill="1" applyBorder="1" applyAlignment="1">
      <alignment horizontal="center" vertical="center" wrapText="1"/>
    </xf>
    <xf numFmtId="176" fontId="8" fillId="3" borderId="1" xfId="4" applyNumberFormat="1" applyFont="1" applyFill="1" applyBorder="1" applyAlignment="1">
      <alignment horizontal="center" vertical="center" wrapText="1"/>
    </xf>
    <xf numFmtId="179" fontId="8" fillId="0" borderId="1" xfId="4" applyNumberFormat="1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176" fontId="8" fillId="0" borderId="1" xfId="4" applyNumberFormat="1" applyFont="1" applyBorder="1" applyAlignment="1">
      <alignment horizontal="center" vertical="center" wrapText="1"/>
    </xf>
    <xf numFmtId="177" fontId="8" fillId="0" borderId="1" xfId="4" applyNumberFormat="1" applyFont="1" applyBorder="1" applyAlignment="1">
      <alignment horizontal="center" vertical="center" wrapText="1"/>
    </xf>
    <xf numFmtId="0" fontId="0" fillId="0" borderId="0" xfId="4" applyFont="1" applyAlignment="1">
      <alignment vertical="center" wrapText="1"/>
    </xf>
    <xf numFmtId="0" fontId="1" fillId="0" borderId="0" xfId="4">
      <alignment vertical="center"/>
    </xf>
    <xf numFmtId="176" fontId="7" fillId="0" borderId="0" xfId="1" applyNumberFormat="1" applyFont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0" fontId="9" fillId="0" borderId="3" xfId="1" applyFont="1" applyBorder="1" applyAlignment="1">
      <alignment horizontal="left" vertical="center"/>
    </xf>
    <xf numFmtId="0" fontId="9" fillId="0" borderId="3" xfId="1" applyFont="1" applyBorder="1" applyAlignment="1">
      <alignment horizontal="center" vertical="center"/>
    </xf>
  </cellXfs>
  <cellStyles count="5">
    <cellStyle name="パーセント 2" xfId="3" xr:uid="{6488851A-8EC5-4242-A7B9-62158C41B6D4}"/>
    <cellStyle name="桁区切り 2" xfId="2" xr:uid="{5DCA138B-4FD7-4D7B-A7F0-9093774A7AF2}"/>
    <cellStyle name="標準" xfId="0" builtinId="0"/>
    <cellStyle name="標準 14 2" xfId="4" xr:uid="{B41E49A8-7A4A-4F9C-8813-B7E28BBF71CA}"/>
    <cellStyle name="標準 14 3" xfId="1" xr:uid="{3505D8EE-1F17-44AD-8890-7D6683D7C0C6}"/>
  </cellStyles>
  <dxfs count="14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38FBF-39A2-4231-A32D-1A8925A4837D}">
  <sheetPr>
    <tabColor rgb="FFFF0000"/>
    <pageSetUpPr fitToPage="1"/>
  </sheetPr>
  <dimension ref="A1:S23"/>
  <sheetViews>
    <sheetView tabSelected="1" view="pageBreakPreview" zoomScale="82" zoomScaleNormal="100" zoomScaleSheetLayoutView="82" workbookViewId="0">
      <selection activeCell="A5" sqref="A5"/>
    </sheetView>
  </sheetViews>
  <sheetFormatPr defaultColWidth="8.09765625" defaultRowHeight="18" x14ac:dyDescent="0.45"/>
  <cols>
    <col min="1" max="1" width="34.09765625" style="5" customWidth="1"/>
    <col min="2" max="4" width="13.59765625" style="6" customWidth="1"/>
    <col min="5" max="5" width="21.09765625" style="6" customWidth="1"/>
    <col min="6" max="6" width="16.3984375" style="6" customWidth="1"/>
    <col min="7" max="8" width="26.5" style="5" customWidth="1"/>
    <col min="9" max="11" width="13.59765625" style="6" customWidth="1"/>
    <col min="12" max="12" width="37.8984375" style="5" customWidth="1"/>
    <col min="13" max="13" width="168.5" style="8" customWidth="1"/>
    <col min="14" max="19" width="13.19921875" style="5" customWidth="1"/>
    <col min="20" max="20" width="17" style="5" customWidth="1"/>
    <col min="21" max="21" width="8.09765625" style="5"/>
    <col min="22" max="28" width="8.09765625" style="5" customWidth="1"/>
    <col min="29" max="16384" width="8.09765625" style="5"/>
  </cols>
  <sheetData>
    <row r="1" spans="1:19" ht="25.5" customHeight="1" x14ac:dyDescent="0.45">
      <c r="A1" s="3" t="s">
        <v>173</v>
      </c>
      <c r="B1" s="4"/>
      <c r="C1" s="4"/>
      <c r="D1" s="4"/>
      <c r="E1" s="4"/>
      <c r="F1" s="4"/>
      <c r="H1" s="3"/>
      <c r="J1" s="7"/>
      <c r="K1" s="7"/>
      <c r="L1" s="34"/>
    </row>
    <row r="2" spans="1:19" ht="46.5" customHeight="1" x14ac:dyDescent="0.45">
      <c r="A2" s="56" t="s">
        <v>175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8" t="s">
        <v>120</v>
      </c>
    </row>
    <row r="3" spans="1:19" ht="20.399999999999999" customHeight="1" x14ac:dyDescent="0.45">
      <c r="A3" s="9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9" ht="46.5" customHeight="1" x14ac:dyDescent="0.45">
      <c r="A4" s="56" t="s">
        <v>177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9" ht="16.8" customHeight="1" x14ac:dyDescent="0.4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9" ht="26.25" customHeight="1" x14ac:dyDescent="0.45">
      <c r="A6" s="10" t="s">
        <v>121</v>
      </c>
      <c r="B6" s="11"/>
      <c r="C6" s="11"/>
      <c r="D6" s="11"/>
      <c r="E6" s="11"/>
      <c r="F6" s="11"/>
      <c r="G6" s="12"/>
      <c r="H6" s="10" t="s">
        <v>122</v>
      </c>
      <c r="I6" s="11"/>
      <c r="J6" s="11"/>
      <c r="K6" s="11"/>
      <c r="L6" s="13">
        <f>SUM($L$14:$L$17,$L$20:$L$23)</f>
        <v>0</v>
      </c>
    </row>
    <row r="7" spans="1:19" ht="26.25" customHeight="1" x14ac:dyDescent="0.45">
      <c r="A7" s="10" t="s">
        <v>172</v>
      </c>
      <c r="B7" s="11"/>
      <c r="C7" s="11"/>
      <c r="D7" s="11"/>
      <c r="E7" s="11"/>
      <c r="F7" s="11"/>
      <c r="G7" s="12"/>
      <c r="H7" s="10" t="s">
        <v>123</v>
      </c>
      <c r="I7" s="11"/>
      <c r="J7" s="11"/>
      <c r="K7" s="11"/>
      <c r="L7" s="13">
        <v>0</v>
      </c>
    </row>
    <row r="8" spans="1:19" ht="26.25" customHeight="1" x14ac:dyDescent="0.45">
      <c r="A8" s="10" t="s">
        <v>124</v>
      </c>
      <c r="B8" s="11"/>
      <c r="C8" s="11"/>
      <c r="D8" s="11"/>
      <c r="E8" s="11"/>
      <c r="F8" s="11"/>
      <c r="G8" s="12" t="str">
        <f>IF(COUNTIF($F$12:$F$23,"×"),"×","○")</f>
        <v>○</v>
      </c>
      <c r="H8" s="10" t="s">
        <v>125</v>
      </c>
      <c r="I8" s="11"/>
      <c r="J8" s="11"/>
      <c r="K8" s="11"/>
      <c r="L8" s="13" t="str">
        <f>IF(L6&gt;=L7,"○","×")</f>
        <v>○</v>
      </c>
    </row>
    <row r="9" spans="1:19" ht="26.25" customHeight="1" x14ac:dyDescent="0.45">
      <c r="A9" s="10" t="s">
        <v>126</v>
      </c>
      <c r="B9" s="11"/>
      <c r="C9" s="11"/>
      <c r="D9" s="11"/>
      <c r="E9" s="11"/>
      <c r="F9" s="11"/>
      <c r="G9" s="14" t="s">
        <v>127</v>
      </c>
      <c r="H9" s="10" t="s">
        <v>128</v>
      </c>
      <c r="I9" s="11"/>
      <c r="J9" s="11"/>
      <c r="K9" s="11"/>
      <c r="L9" s="13">
        <f>IF(ROUNDDOWN(L7-L6,-3)&lt;=0,0,ROUNDDOWN(L7-L6,-3))</f>
        <v>0</v>
      </c>
      <c r="N9" s="5" t="s">
        <v>129</v>
      </c>
      <c r="O9" s="5" t="s">
        <v>119</v>
      </c>
    </row>
    <row r="10" spans="1:19" ht="26.25" customHeight="1" x14ac:dyDescent="0.45">
      <c r="A10" s="10" t="s">
        <v>130</v>
      </c>
      <c r="B10" s="11"/>
      <c r="C10" s="11"/>
      <c r="D10" s="11"/>
      <c r="E10" s="11"/>
      <c r="F10" s="11"/>
      <c r="G10" s="15" t="s">
        <v>131</v>
      </c>
      <c r="H10" s="10" t="s">
        <v>132</v>
      </c>
      <c r="I10" s="11"/>
      <c r="J10" s="11"/>
      <c r="K10" s="11"/>
      <c r="L10" s="15">
        <f>L7-L9</f>
        <v>0</v>
      </c>
      <c r="N10" s="5" t="s">
        <v>129</v>
      </c>
      <c r="O10" s="5" t="s">
        <v>119</v>
      </c>
    </row>
    <row r="11" spans="1:19" ht="41.25" customHeight="1" x14ac:dyDescent="0.45">
      <c r="A11" s="58" t="s">
        <v>133</v>
      </c>
      <c r="B11" s="58"/>
      <c r="C11" s="58"/>
      <c r="D11" s="58"/>
      <c r="E11" s="58"/>
      <c r="F11" s="58"/>
      <c r="G11" s="58"/>
      <c r="H11" s="58" t="s">
        <v>134</v>
      </c>
      <c r="I11" s="58"/>
      <c r="J11" s="58"/>
      <c r="K11" s="58"/>
      <c r="L11" s="58"/>
      <c r="M11" s="17"/>
    </row>
    <row r="12" spans="1:19" ht="33" customHeight="1" x14ac:dyDescent="0.45">
      <c r="A12" s="18" t="s">
        <v>135</v>
      </c>
      <c r="B12" s="19"/>
      <c r="C12" s="19"/>
      <c r="D12" s="19"/>
      <c r="E12" s="19"/>
      <c r="F12" s="20"/>
      <c r="G12" s="21"/>
      <c r="H12" s="18" t="str">
        <f>A12</f>
        <v>対象職員の賃金改善実績の有無（右欄に○・×を記載）</v>
      </c>
      <c r="I12" s="19"/>
      <c r="J12" s="19"/>
      <c r="K12" s="20"/>
      <c r="L12" s="16">
        <f>G12</f>
        <v>0</v>
      </c>
      <c r="M12" s="22" t="s">
        <v>136</v>
      </c>
      <c r="N12" s="5" t="s">
        <v>129</v>
      </c>
      <c r="O12" s="5" t="s">
        <v>119</v>
      </c>
    </row>
    <row r="13" spans="1:19" ht="72.75" customHeight="1" x14ac:dyDescent="0.45">
      <c r="A13" s="23" t="s">
        <v>137</v>
      </c>
      <c r="B13" s="24" t="s">
        <v>138</v>
      </c>
      <c r="C13" s="24" t="s">
        <v>139</v>
      </c>
      <c r="D13" s="24" t="s">
        <v>140</v>
      </c>
      <c r="E13" s="24" t="s">
        <v>141</v>
      </c>
      <c r="F13" s="24" t="s">
        <v>142</v>
      </c>
      <c r="G13" s="24" t="s">
        <v>143</v>
      </c>
      <c r="H13" s="23" t="s">
        <v>137</v>
      </c>
      <c r="I13" s="24" t="s">
        <v>138</v>
      </c>
      <c r="J13" s="24" t="s">
        <v>139</v>
      </c>
      <c r="K13" s="24" t="s">
        <v>140</v>
      </c>
      <c r="L13" s="24" t="s">
        <v>144</v>
      </c>
      <c r="M13" s="22" t="s">
        <v>145</v>
      </c>
    </row>
    <row r="14" spans="1:19" ht="41.25" customHeight="1" x14ac:dyDescent="0.45">
      <c r="A14" s="25" t="s">
        <v>146</v>
      </c>
      <c r="B14" s="26"/>
      <c r="C14" s="27"/>
      <c r="D14" s="28"/>
      <c r="E14" s="27"/>
      <c r="F14" s="16" t="str">
        <f>IF(E14&gt;=C14,"○","×")</f>
        <v>○</v>
      </c>
      <c r="G14" s="29" t="e">
        <f>((B14*C14*D14)/B14)/D14</f>
        <v>#DIV/0!</v>
      </c>
      <c r="H14" s="25" t="s">
        <v>147</v>
      </c>
      <c r="I14" s="30">
        <f t="shared" ref="I14:K16" si="0">B14</f>
        <v>0</v>
      </c>
      <c r="J14" s="29">
        <f t="shared" si="0"/>
        <v>0</v>
      </c>
      <c r="K14" s="31">
        <f t="shared" si="0"/>
        <v>0</v>
      </c>
      <c r="L14" s="29">
        <f>I14*J14*K14</f>
        <v>0</v>
      </c>
      <c r="M14" s="22" t="s">
        <v>148</v>
      </c>
    </row>
    <row r="15" spans="1:19" ht="41.25" customHeight="1" x14ac:dyDescent="0.45">
      <c r="A15" s="25" t="s">
        <v>149</v>
      </c>
      <c r="B15" s="26"/>
      <c r="C15" s="27"/>
      <c r="D15" s="28"/>
      <c r="E15" s="27"/>
      <c r="F15" s="16" t="str">
        <f>IF(E15&gt;=C15,"○","×")</f>
        <v>○</v>
      </c>
      <c r="G15" s="29" t="e">
        <f>((B15*C15*D15)/B15)/D15</f>
        <v>#DIV/0!</v>
      </c>
      <c r="H15" s="25" t="s">
        <v>150</v>
      </c>
      <c r="I15" s="30">
        <f t="shared" si="0"/>
        <v>0</v>
      </c>
      <c r="J15" s="29">
        <f t="shared" si="0"/>
        <v>0</v>
      </c>
      <c r="K15" s="31">
        <f t="shared" si="0"/>
        <v>0</v>
      </c>
      <c r="L15" s="29">
        <f>I15*J15*K15</f>
        <v>0</v>
      </c>
      <c r="M15" s="22" t="s">
        <v>151</v>
      </c>
    </row>
    <row r="16" spans="1:19" ht="41.25" customHeight="1" x14ac:dyDescent="0.45">
      <c r="A16" s="25" t="s">
        <v>152</v>
      </c>
      <c r="B16" s="26"/>
      <c r="C16" s="27"/>
      <c r="D16" s="32"/>
      <c r="E16" s="27"/>
      <c r="F16" s="16" t="e">
        <f>IF(E16&gt;=G16,"○","×")</f>
        <v>#DIV/0!</v>
      </c>
      <c r="G16" s="29" t="e">
        <f>(B16*C16)/B16/D16</f>
        <v>#DIV/0!</v>
      </c>
      <c r="H16" s="25" t="s">
        <v>153</v>
      </c>
      <c r="I16" s="30">
        <f t="shared" si="0"/>
        <v>0</v>
      </c>
      <c r="J16" s="29">
        <f t="shared" si="0"/>
        <v>0</v>
      </c>
      <c r="K16" s="32">
        <f t="shared" si="0"/>
        <v>0</v>
      </c>
      <c r="L16" s="29">
        <f>I16*J16</f>
        <v>0</v>
      </c>
      <c r="M16" s="22" t="s">
        <v>154</v>
      </c>
      <c r="N16" s="5">
        <v>1</v>
      </c>
      <c r="O16" s="5">
        <v>2</v>
      </c>
      <c r="P16" s="5">
        <v>3</v>
      </c>
      <c r="Q16" s="5">
        <v>4</v>
      </c>
      <c r="R16" s="5">
        <v>5</v>
      </c>
      <c r="S16" s="5">
        <v>6</v>
      </c>
    </row>
    <row r="17" spans="1:19" ht="54.6" customHeight="1" x14ac:dyDescent="0.45">
      <c r="A17" s="53" t="s">
        <v>155</v>
      </c>
      <c r="B17" s="54"/>
      <c r="C17" s="54"/>
      <c r="D17" s="54"/>
      <c r="E17" s="29">
        <f>'【有床診等】別紙（2.0％超部分算定シート）'!I5</f>
        <v>0</v>
      </c>
      <c r="F17" s="33" t="str">
        <f>'【有床診等】別紙（2.0％超部分算定シート）'!J5</f>
        <v>○</v>
      </c>
      <c r="G17" s="29" t="e">
        <f>'【有床診等】別紙（2.0％超部分算定シート）'!K5</f>
        <v>#DIV/0!</v>
      </c>
      <c r="H17" s="53" t="s">
        <v>155</v>
      </c>
      <c r="I17" s="54"/>
      <c r="J17" s="54"/>
      <c r="K17" s="54"/>
      <c r="L17" s="29">
        <f>'【有床診等】別紙（2.0％超部分算定シート）'!L5</f>
        <v>0</v>
      </c>
      <c r="M17" s="22" t="s">
        <v>156</v>
      </c>
    </row>
    <row r="18" spans="1:19" ht="27" customHeight="1" x14ac:dyDescent="0.45">
      <c r="A18" s="18" t="s">
        <v>157</v>
      </c>
      <c r="B18" s="19"/>
      <c r="C18" s="19"/>
      <c r="D18" s="19"/>
      <c r="E18" s="19"/>
      <c r="F18" s="20"/>
      <c r="G18" s="21"/>
      <c r="H18" s="18" t="str">
        <f>A18</f>
        <v>（職種内訳）○○の賃金改善実績の有無（右欄に○・×を記載）</v>
      </c>
      <c r="I18" s="19"/>
      <c r="J18" s="19"/>
      <c r="K18" s="20"/>
      <c r="L18" s="16">
        <f>G18</f>
        <v>0</v>
      </c>
      <c r="M18" s="17" t="s">
        <v>136</v>
      </c>
      <c r="N18" s="5" t="s">
        <v>129</v>
      </c>
      <c r="O18" s="5" t="s">
        <v>119</v>
      </c>
    </row>
    <row r="19" spans="1:19" ht="72.75" customHeight="1" x14ac:dyDescent="0.45">
      <c r="A19" s="23" t="s">
        <v>137</v>
      </c>
      <c r="B19" s="24" t="s">
        <v>138</v>
      </c>
      <c r="C19" s="24" t="s">
        <v>139</v>
      </c>
      <c r="D19" s="24" t="s">
        <v>140</v>
      </c>
      <c r="E19" s="24" t="s">
        <v>141</v>
      </c>
      <c r="F19" s="24" t="s">
        <v>142</v>
      </c>
      <c r="G19" s="24" t="s">
        <v>143</v>
      </c>
      <c r="H19" s="23" t="s">
        <v>137</v>
      </c>
      <c r="I19" s="24" t="s">
        <v>138</v>
      </c>
      <c r="J19" s="24" t="s">
        <v>139</v>
      </c>
      <c r="K19" s="24" t="s">
        <v>140</v>
      </c>
      <c r="L19" s="24" t="s">
        <v>144</v>
      </c>
      <c r="M19" s="22" t="s">
        <v>145</v>
      </c>
    </row>
    <row r="20" spans="1:19" ht="41.25" customHeight="1" x14ac:dyDescent="0.45">
      <c r="A20" s="25" t="s">
        <v>146</v>
      </c>
      <c r="B20" s="26"/>
      <c r="C20" s="27"/>
      <c r="D20" s="28"/>
      <c r="E20" s="27"/>
      <c r="F20" s="16" t="str">
        <f>IF(E20&gt;=C20,"○","×")</f>
        <v>○</v>
      </c>
      <c r="G20" s="29" t="e">
        <f>((B20*C20*D20)/B20)/D20</f>
        <v>#DIV/0!</v>
      </c>
      <c r="H20" s="25" t="s">
        <v>147</v>
      </c>
      <c r="I20" s="30">
        <f t="shared" ref="I20:K22" si="1">B20</f>
        <v>0</v>
      </c>
      <c r="J20" s="29">
        <f t="shared" si="1"/>
        <v>0</v>
      </c>
      <c r="K20" s="31">
        <f t="shared" si="1"/>
        <v>0</v>
      </c>
      <c r="L20" s="29">
        <f>I20*J20*K20</f>
        <v>0</v>
      </c>
      <c r="M20" s="22" t="s">
        <v>148</v>
      </c>
    </row>
    <row r="21" spans="1:19" ht="41.25" customHeight="1" x14ac:dyDescent="0.45">
      <c r="A21" s="25" t="s">
        <v>149</v>
      </c>
      <c r="B21" s="26"/>
      <c r="C21" s="27"/>
      <c r="D21" s="28"/>
      <c r="E21" s="27"/>
      <c r="F21" s="16" t="str">
        <f>IF(E21&gt;=C21,"○","×")</f>
        <v>○</v>
      </c>
      <c r="G21" s="29" t="e">
        <f>((B21*C21*D21)/B21)/D21</f>
        <v>#DIV/0!</v>
      </c>
      <c r="H21" s="25" t="s">
        <v>150</v>
      </c>
      <c r="I21" s="30">
        <f t="shared" si="1"/>
        <v>0</v>
      </c>
      <c r="J21" s="29">
        <f t="shared" si="1"/>
        <v>0</v>
      </c>
      <c r="K21" s="31">
        <f t="shared" si="1"/>
        <v>0</v>
      </c>
      <c r="L21" s="29">
        <f>I21*J21*K21</f>
        <v>0</v>
      </c>
      <c r="M21" s="22" t="s">
        <v>151</v>
      </c>
    </row>
    <row r="22" spans="1:19" ht="41.25" customHeight="1" x14ac:dyDescent="0.45">
      <c r="A22" s="25" t="s">
        <v>152</v>
      </c>
      <c r="B22" s="26"/>
      <c r="C22" s="27"/>
      <c r="D22" s="32"/>
      <c r="E22" s="27"/>
      <c r="F22" s="16" t="e">
        <f>IF(E22&gt;=G22,"○","×")</f>
        <v>#DIV/0!</v>
      </c>
      <c r="G22" s="29" t="e">
        <f>(B22*C22)/B22/D22</f>
        <v>#DIV/0!</v>
      </c>
      <c r="H22" s="25" t="s">
        <v>153</v>
      </c>
      <c r="I22" s="30">
        <f t="shared" si="1"/>
        <v>0</v>
      </c>
      <c r="J22" s="29">
        <f t="shared" si="1"/>
        <v>0</v>
      </c>
      <c r="K22" s="32">
        <f t="shared" si="1"/>
        <v>0</v>
      </c>
      <c r="L22" s="29">
        <f>I22*J22</f>
        <v>0</v>
      </c>
      <c r="M22" s="22" t="s">
        <v>154</v>
      </c>
      <c r="N22" s="5">
        <v>1</v>
      </c>
      <c r="O22" s="5">
        <v>2</v>
      </c>
      <c r="P22" s="5">
        <v>3</v>
      </c>
      <c r="Q22" s="5">
        <v>4</v>
      </c>
      <c r="R22" s="5">
        <v>5</v>
      </c>
      <c r="S22" s="5">
        <v>6</v>
      </c>
    </row>
    <row r="23" spans="1:19" ht="60" customHeight="1" x14ac:dyDescent="0.45">
      <c r="A23" s="53" t="s">
        <v>155</v>
      </c>
      <c r="B23" s="54"/>
      <c r="C23" s="54"/>
      <c r="D23" s="55"/>
      <c r="E23" s="29">
        <f>'【有床診等】別紙（2.0％超部分算定シート）'!I8</f>
        <v>0</v>
      </c>
      <c r="F23" s="33" t="str">
        <f>'【有床診等】別紙（2.0％超部分算定シート）'!J8</f>
        <v>○</v>
      </c>
      <c r="G23" s="29" t="e">
        <f>'【有床診等】別紙（2.0％超部分算定シート）'!K8</f>
        <v>#DIV/0!</v>
      </c>
      <c r="H23" s="53" t="s">
        <v>155</v>
      </c>
      <c r="I23" s="54"/>
      <c r="J23" s="54"/>
      <c r="K23" s="55"/>
      <c r="L23" s="29">
        <f>'【有床診等】別紙（2.0％超部分算定シート）'!L8</f>
        <v>0</v>
      </c>
      <c r="M23" s="22" t="s">
        <v>156</v>
      </c>
    </row>
  </sheetData>
  <mergeCells count="8">
    <mergeCell ref="A23:D23"/>
    <mergeCell ref="H23:K23"/>
    <mergeCell ref="A4:L4"/>
    <mergeCell ref="A2:L2"/>
    <mergeCell ref="A11:G11"/>
    <mergeCell ref="H11:L11"/>
    <mergeCell ref="A17:D17"/>
    <mergeCell ref="H17:K17"/>
  </mergeCells>
  <phoneticPr fontId="2"/>
  <conditionalFormatting sqref="A17 G17:H17 L17 A23 G23:H23 L23">
    <cfRule type="expression" dxfId="13" priority="5">
      <formula>$G$2="×"</formula>
    </cfRule>
  </conditionalFormatting>
  <conditionalFormatting sqref="A10:G10">
    <cfRule type="expression" dxfId="12" priority="3">
      <formula>$G$9="○"</formula>
    </cfRule>
    <cfRule type="expression" dxfId="11" priority="4">
      <formula>$G$9</formula>
    </cfRule>
  </conditionalFormatting>
  <conditionalFormatting sqref="A14:L16">
    <cfRule type="expression" dxfId="10" priority="2">
      <formula>$G$2="×"</formula>
    </cfRule>
  </conditionalFormatting>
  <conditionalFormatting sqref="A20:L22">
    <cfRule type="expression" dxfId="9" priority="1">
      <formula>$G$2="×"</formula>
    </cfRule>
  </conditionalFormatting>
  <dataValidations count="5">
    <dataValidation type="list" allowBlank="1" showInputMessage="1" showErrorMessage="1" sqref="G18" xr:uid="{B7501BCB-C441-4253-9C97-6FF7C299C0B1}">
      <formula1>$N$18:$O$18</formula1>
    </dataValidation>
    <dataValidation type="list" allowBlank="1" showInputMessage="1" showErrorMessage="1" sqref="D16 D22" xr:uid="{F541A354-7FAC-435C-A669-F54C16154B83}">
      <formula1>$N$16:$S$16</formula1>
    </dataValidation>
    <dataValidation type="list" allowBlank="1" showInputMessage="1" showErrorMessage="1" sqref="G10" xr:uid="{185E3697-C212-4D6B-80CA-5C3750DC45C1}">
      <formula1>$N$10:$O$10</formula1>
    </dataValidation>
    <dataValidation type="list" allowBlank="1" showInputMessage="1" showErrorMessage="1" sqref="G9" xr:uid="{33360D91-5CD3-4DC4-B49F-61FD8796F733}">
      <formula1>$N$9:$O$9</formula1>
    </dataValidation>
    <dataValidation type="list" allowBlank="1" showInputMessage="1" showErrorMessage="1" sqref="G12" xr:uid="{C5DC8E5E-6C0E-4AF7-8BB4-BB09276F37CD}">
      <formula1>$N$12:$O$12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FCD4B-922C-4EB2-8220-94083FD562BC}">
  <sheetPr>
    <tabColor rgb="FFFF0000"/>
    <pageSetUpPr fitToPage="1"/>
  </sheetPr>
  <dimension ref="A1:O8"/>
  <sheetViews>
    <sheetView view="pageBreakPreview" zoomScale="74" zoomScaleNormal="100" zoomScaleSheetLayoutView="70" workbookViewId="0">
      <selection activeCell="A2" sqref="A2:K2"/>
    </sheetView>
  </sheetViews>
  <sheetFormatPr defaultColWidth="8.09765625" defaultRowHeight="18" x14ac:dyDescent="0.45"/>
  <cols>
    <col min="1" max="1" width="34.09765625" style="5" customWidth="1"/>
    <col min="2" max="5" width="13.59765625" style="6" customWidth="1"/>
    <col min="6" max="6" width="14.796875" style="6" customWidth="1"/>
    <col min="7" max="7" width="21.796875" style="6" customWidth="1"/>
    <col min="8" max="8" width="17.796875" style="6" customWidth="1"/>
    <col min="9" max="9" width="19.8984375" style="6" customWidth="1"/>
    <col min="10" max="11" width="16.3984375" style="6" customWidth="1"/>
    <col min="12" max="12" width="37.8984375" style="5" customWidth="1"/>
    <col min="13" max="13" width="168.5" style="8" customWidth="1"/>
    <col min="14" max="19" width="13.19921875" style="5" customWidth="1"/>
    <col min="20" max="20" width="17" style="5" customWidth="1"/>
    <col min="21" max="21" width="8.09765625" style="5"/>
    <col min="22" max="28" width="8.09765625" style="5" customWidth="1"/>
    <col min="29" max="16384" width="8.09765625" style="5"/>
  </cols>
  <sheetData>
    <row r="1" spans="1:15" ht="51" customHeight="1" x14ac:dyDescent="0.45">
      <c r="A1" s="62" t="s">
        <v>173</v>
      </c>
      <c r="B1" s="62"/>
      <c r="C1" s="63" t="s">
        <v>171</v>
      </c>
      <c r="D1" s="63"/>
      <c r="E1" s="63"/>
      <c r="F1" s="63"/>
      <c r="G1" s="63"/>
      <c r="H1" s="63"/>
      <c r="I1" s="63"/>
      <c r="J1" s="63"/>
      <c r="K1" s="63"/>
      <c r="L1" s="63"/>
    </row>
    <row r="2" spans="1:15" ht="41.25" customHeight="1" x14ac:dyDescent="0.45">
      <c r="A2" s="59" t="s">
        <v>133</v>
      </c>
      <c r="B2" s="60"/>
      <c r="C2" s="60"/>
      <c r="D2" s="60"/>
      <c r="E2" s="60"/>
      <c r="F2" s="60"/>
      <c r="G2" s="60"/>
      <c r="H2" s="60"/>
      <c r="I2" s="60"/>
      <c r="J2" s="60"/>
      <c r="K2" s="61"/>
      <c r="L2" s="16" t="s">
        <v>144</v>
      </c>
      <c r="M2" s="17"/>
    </row>
    <row r="3" spans="1:15" ht="33" customHeight="1" x14ac:dyDescent="0.45">
      <c r="A3" s="18" t="str">
        <f>【有床診等】【総額及び平均額】賃上げ支援事業実績報告書!A12</f>
        <v>対象職員の賃金改善実績の有無（右欄に○・×を記載）</v>
      </c>
      <c r="B3" s="35"/>
      <c r="C3" s="35"/>
      <c r="D3" s="35"/>
      <c r="E3" s="35"/>
      <c r="F3" s="35"/>
      <c r="G3" s="35"/>
      <c r="H3" s="35"/>
      <c r="I3" s="35"/>
      <c r="J3" s="35"/>
      <c r="K3" s="36"/>
      <c r="L3" s="21"/>
      <c r="M3" s="22" t="s">
        <v>159</v>
      </c>
      <c r="N3" s="5" t="s">
        <v>129</v>
      </c>
      <c r="O3" s="5" t="s">
        <v>119</v>
      </c>
    </row>
    <row r="4" spans="1:15" ht="72.75" customHeight="1" x14ac:dyDescent="0.45">
      <c r="A4" s="23" t="s">
        <v>137</v>
      </c>
      <c r="B4" s="24" t="s">
        <v>160</v>
      </c>
      <c r="C4" s="24" t="s">
        <v>161</v>
      </c>
      <c r="D4" s="24" t="s">
        <v>162</v>
      </c>
      <c r="E4" s="24" t="s">
        <v>163</v>
      </c>
      <c r="F4" s="24" t="s">
        <v>164</v>
      </c>
      <c r="G4" s="24" t="s">
        <v>165</v>
      </c>
      <c r="H4" s="24" t="s">
        <v>166</v>
      </c>
      <c r="I4" s="24" t="s">
        <v>141</v>
      </c>
      <c r="J4" s="24" t="s">
        <v>167</v>
      </c>
      <c r="K4" s="24" t="s">
        <v>143</v>
      </c>
      <c r="L4" s="24" t="s">
        <v>144</v>
      </c>
      <c r="M4" s="22" t="s">
        <v>145</v>
      </c>
    </row>
    <row r="5" spans="1:15" ht="84.75" customHeight="1" x14ac:dyDescent="0.45">
      <c r="A5" s="25" t="s">
        <v>168</v>
      </c>
      <c r="B5" s="27"/>
      <c r="C5" s="27"/>
      <c r="D5" s="37" t="e">
        <f>C5/B5</f>
        <v>#DIV/0!</v>
      </c>
      <c r="E5" s="38" t="e">
        <f>(D5-0.02)*B5</f>
        <v>#DIV/0!</v>
      </c>
      <c r="F5" s="39"/>
      <c r="G5" s="40"/>
      <c r="H5" s="41"/>
      <c r="I5" s="27"/>
      <c r="J5" s="16" t="str">
        <f>IF(I5&gt;=C5,"○","×")</f>
        <v>○</v>
      </c>
      <c r="K5" s="29" t="e">
        <f>((F5*G5*H5)/H5)/G5</f>
        <v>#DIV/0!</v>
      </c>
      <c r="L5" s="29">
        <f>F5*G5*H5</f>
        <v>0</v>
      </c>
      <c r="M5" s="22" t="s">
        <v>169</v>
      </c>
    </row>
    <row r="6" spans="1:15" ht="27" customHeight="1" x14ac:dyDescent="0.45">
      <c r="A6" s="18" t="str">
        <f>【有床診等】【総額及び平均額】賃上げ支援事業実績報告書!A18</f>
        <v>（職種内訳）○○の賃金改善実績の有無（右欄に○・×を記載）</v>
      </c>
      <c r="B6" s="19"/>
      <c r="C6" s="19"/>
      <c r="D6" s="19"/>
      <c r="E6" s="19"/>
      <c r="F6" s="19"/>
      <c r="G6" s="19"/>
      <c r="H6" s="19"/>
      <c r="I6" s="19"/>
      <c r="J6" s="19"/>
      <c r="K6" s="20"/>
      <c r="L6" s="21"/>
      <c r="M6" s="22" t="s">
        <v>159</v>
      </c>
      <c r="N6" s="5" t="s">
        <v>129</v>
      </c>
      <c r="O6" s="5" t="s">
        <v>119</v>
      </c>
    </row>
    <row r="7" spans="1:15" ht="63" customHeight="1" x14ac:dyDescent="0.45">
      <c r="A7" s="23" t="s">
        <v>137</v>
      </c>
      <c r="B7" s="24" t="s">
        <v>160</v>
      </c>
      <c r="C7" s="24" t="s">
        <v>161</v>
      </c>
      <c r="D7" s="24" t="s">
        <v>162</v>
      </c>
      <c r="E7" s="24" t="s">
        <v>163</v>
      </c>
      <c r="F7" s="24" t="s">
        <v>164</v>
      </c>
      <c r="G7" s="24" t="s">
        <v>165</v>
      </c>
      <c r="H7" s="24" t="s">
        <v>166</v>
      </c>
      <c r="I7" s="24" t="s">
        <v>141</v>
      </c>
      <c r="J7" s="24" t="s">
        <v>167</v>
      </c>
      <c r="K7" s="24" t="s">
        <v>143</v>
      </c>
      <c r="L7" s="24" t="s">
        <v>144</v>
      </c>
      <c r="M7" s="17"/>
    </row>
    <row r="8" spans="1:15" ht="84.75" customHeight="1" x14ac:dyDescent="0.45">
      <c r="A8" s="25" t="s">
        <v>168</v>
      </c>
      <c r="B8" s="27"/>
      <c r="C8" s="27"/>
      <c r="D8" s="37" t="e">
        <f>C8/B8</f>
        <v>#DIV/0!</v>
      </c>
      <c r="E8" s="38" t="e">
        <f>(D8-0.02)*B8</f>
        <v>#DIV/0!</v>
      </c>
      <c r="F8" s="39"/>
      <c r="G8" s="40"/>
      <c r="H8" s="41"/>
      <c r="I8" s="27"/>
      <c r="J8" s="16" t="str">
        <f>IF(I8&gt;=C8,"○","×")</f>
        <v>○</v>
      </c>
      <c r="K8" s="29" t="e">
        <f>((F8*G8*H8)/H8)/G8</f>
        <v>#DIV/0!</v>
      </c>
      <c r="L8" s="29">
        <f>F8*G8*H8</f>
        <v>0</v>
      </c>
      <c r="M8" s="22" t="s">
        <v>169</v>
      </c>
    </row>
  </sheetData>
  <mergeCells count="3">
    <mergeCell ref="A2:K2"/>
    <mergeCell ref="A1:B1"/>
    <mergeCell ref="C1:L1"/>
  </mergeCells>
  <phoneticPr fontId="2"/>
  <conditionalFormatting sqref="A5:J5 L5 A8:J8 L8">
    <cfRule type="expression" dxfId="8" priority="3">
      <formula>#REF!="×"</formula>
    </cfRule>
  </conditionalFormatting>
  <conditionalFormatting sqref="K5">
    <cfRule type="expression" dxfId="7" priority="2">
      <formula>$G$2="×"</formula>
    </cfRule>
  </conditionalFormatting>
  <conditionalFormatting sqref="K8">
    <cfRule type="expression" dxfId="6" priority="1">
      <formula>$G$2="×"</formula>
    </cfRule>
  </conditionalFormatting>
  <dataValidations count="2">
    <dataValidation type="list" allowBlank="1" showInputMessage="1" showErrorMessage="1" sqref="L6" xr:uid="{E4EE78D9-DFCA-4EB6-A809-B573153DDC72}">
      <formula1>$N$6:$O$6</formula1>
    </dataValidation>
    <dataValidation type="list" allowBlank="1" showInputMessage="1" showErrorMessage="1" sqref="L3" xr:uid="{2760463E-6438-43D7-9FCD-4DF1B6D43F64}">
      <formula1>$N$3:$O$3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234D3-80E4-4FB6-81A2-A6E4E9BE1A3C}">
  <sheetPr>
    <tabColor theme="6"/>
    <pageSetUpPr fitToPage="1"/>
  </sheetPr>
  <dimension ref="A1:S23"/>
  <sheetViews>
    <sheetView view="pageBreakPreview" topLeftCell="A10" zoomScale="72" zoomScaleNormal="100" zoomScaleSheetLayoutView="70" workbookViewId="0">
      <selection activeCell="A5" sqref="A5"/>
    </sheetView>
  </sheetViews>
  <sheetFormatPr defaultColWidth="8.09765625" defaultRowHeight="18" x14ac:dyDescent="0.45"/>
  <cols>
    <col min="1" max="1" width="35.5" style="5" customWidth="1"/>
    <col min="2" max="4" width="13.59765625" style="6" customWidth="1"/>
    <col min="5" max="5" width="22.296875" style="6" customWidth="1"/>
    <col min="6" max="6" width="18" style="6" customWidth="1"/>
    <col min="7" max="7" width="26.5" style="5" customWidth="1"/>
    <col min="8" max="8" width="33.19921875" style="5" customWidth="1"/>
    <col min="9" max="11" width="13.59765625" style="6" customWidth="1"/>
    <col min="12" max="12" width="37.8984375" style="5" customWidth="1"/>
    <col min="13" max="13" width="168.5" style="8" customWidth="1"/>
    <col min="14" max="19" width="13.19921875" style="5" customWidth="1"/>
    <col min="20" max="20" width="17" style="5" customWidth="1"/>
    <col min="21" max="21" width="8.09765625" style="5"/>
    <col min="22" max="28" width="8.09765625" style="5" customWidth="1"/>
    <col min="29" max="16384" width="8.09765625" style="5"/>
  </cols>
  <sheetData>
    <row r="1" spans="1:19" ht="25.5" customHeight="1" x14ac:dyDescent="0.45">
      <c r="A1" s="3" t="s">
        <v>174</v>
      </c>
      <c r="B1" s="4"/>
      <c r="C1" s="4"/>
      <c r="D1" s="4"/>
      <c r="E1" s="4"/>
      <c r="F1" s="4"/>
      <c r="H1" s="3"/>
      <c r="J1" s="7"/>
      <c r="K1" s="7"/>
      <c r="L1" s="34"/>
    </row>
    <row r="2" spans="1:19" ht="46.2" customHeight="1" x14ac:dyDescent="0.45">
      <c r="A2" s="56" t="s">
        <v>176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8" t="s">
        <v>120</v>
      </c>
    </row>
    <row r="3" spans="1:19" ht="20.399999999999999" customHeight="1" x14ac:dyDescent="0.45">
      <c r="A3" s="9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9" ht="46.5" customHeight="1" x14ac:dyDescent="0.45">
      <c r="A4" s="56" t="s">
        <v>177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9" ht="16.8" customHeight="1" x14ac:dyDescent="0.4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9" ht="26.25" customHeight="1" x14ac:dyDescent="0.45">
      <c r="A6" s="10" t="s">
        <v>121</v>
      </c>
      <c r="B6" s="11"/>
      <c r="C6" s="11"/>
      <c r="D6" s="11"/>
      <c r="E6" s="11"/>
      <c r="F6" s="11"/>
      <c r="G6" s="12"/>
      <c r="H6" s="10" t="s">
        <v>122</v>
      </c>
      <c r="I6" s="11"/>
      <c r="J6" s="11"/>
      <c r="K6" s="11"/>
      <c r="L6" s="13">
        <f>SUM($L$14:$L$17,$L$20:$L$23)</f>
        <v>0</v>
      </c>
    </row>
    <row r="7" spans="1:19" ht="26.25" customHeight="1" x14ac:dyDescent="0.45">
      <c r="A7" s="10" t="s">
        <v>170</v>
      </c>
      <c r="B7" s="11"/>
      <c r="C7" s="11"/>
      <c r="D7" s="11"/>
      <c r="E7" s="11"/>
      <c r="F7" s="11"/>
      <c r="G7" s="12"/>
      <c r="H7" s="10" t="s">
        <v>123</v>
      </c>
      <c r="I7" s="11"/>
      <c r="J7" s="11"/>
      <c r="K7" s="11"/>
      <c r="L7" s="13">
        <v>0</v>
      </c>
    </row>
    <row r="8" spans="1:19" ht="26.25" customHeight="1" x14ac:dyDescent="0.45">
      <c r="A8" s="10" t="s">
        <v>124</v>
      </c>
      <c r="B8" s="11"/>
      <c r="C8" s="11"/>
      <c r="D8" s="11"/>
      <c r="E8" s="11"/>
      <c r="F8" s="11"/>
      <c r="G8" s="12" t="str">
        <f>IF(COUNTIF($F$12:$F$23,"×"),"×","○")</f>
        <v>○</v>
      </c>
      <c r="H8" s="10" t="s">
        <v>125</v>
      </c>
      <c r="I8" s="11"/>
      <c r="J8" s="11"/>
      <c r="K8" s="11"/>
      <c r="L8" s="13" t="str">
        <f>IF(L6&gt;=L7,"○","×")</f>
        <v>○</v>
      </c>
    </row>
    <row r="9" spans="1:19" ht="26.25" customHeight="1" x14ac:dyDescent="0.45">
      <c r="A9" s="10" t="s">
        <v>130</v>
      </c>
      <c r="B9" s="11"/>
      <c r="C9" s="11"/>
      <c r="D9" s="11"/>
      <c r="E9" s="11"/>
      <c r="F9" s="11"/>
      <c r="G9" s="14" t="s">
        <v>131</v>
      </c>
      <c r="H9" s="10" t="s">
        <v>128</v>
      </c>
      <c r="I9" s="11"/>
      <c r="J9" s="11"/>
      <c r="K9" s="11"/>
      <c r="L9" s="13">
        <f>IF(ROUNDDOWN(L7-L6,-3)&lt;=0,0,ROUNDDOWN(L7-L6,-3))</f>
        <v>0</v>
      </c>
      <c r="N9" s="5" t="s">
        <v>129</v>
      </c>
      <c r="O9" s="5" t="s">
        <v>119</v>
      </c>
    </row>
    <row r="10" spans="1:19" ht="26.25" customHeight="1" x14ac:dyDescent="0.45">
      <c r="A10" s="10"/>
      <c r="B10" s="11"/>
      <c r="C10" s="11"/>
      <c r="D10" s="11"/>
      <c r="E10" s="11"/>
      <c r="F10" s="11"/>
      <c r="G10" s="52"/>
      <c r="H10" s="10" t="s">
        <v>132</v>
      </c>
      <c r="I10" s="11"/>
      <c r="J10" s="11"/>
      <c r="K10" s="11"/>
      <c r="L10" s="15">
        <f>L7-L9</f>
        <v>0</v>
      </c>
      <c r="N10" s="5" t="s">
        <v>129</v>
      </c>
      <c r="O10" s="5" t="s">
        <v>119</v>
      </c>
    </row>
    <row r="11" spans="1:19" ht="41.25" customHeight="1" x14ac:dyDescent="0.45">
      <c r="A11" s="58" t="s">
        <v>133</v>
      </c>
      <c r="B11" s="58"/>
      <c r="C11" s="58"/>
      <c r="D11" s="58"/>
      <c r="E11" s="58"/>
      <c r="F11" s="58"/>
      <c r="G11" s="58"/>
      <c r="H11" s="58" t="s">
        <v>134</v>
      </c>
      <c r="I11" s="58"/>
      <c r="J11" s="58"/>
      <c r="K11" s="58"/>
      <c r="L11" s="58"/>
      <c r="M11" s="17"/>
    </row>
    <row r="12" spans="1:19" ht="30.75" customHeight="1" x14ac:dyDescent="0.45">
      <c r="A12" s="42" t="s">
        <v>135</v>
      </c>
      <c r="B12" s="19"/>
      <c r="C12" s="19"/>
      <c r="D12" s="19"/>
      <c r="E12" s="19"/>
      <c r="F12" s="20"/>
      <c r="G12" s="21"/>
      <c r="H12" s="18" t="str">
        <f>A12</f>
        <v>対象職員の賃金改善実績の有無（右欄に○・×を記載）</v>
      </c>
      <c r="I12" s="19"/>
      <c r="J12" s="19"/>
      <c r="K12" s="20"/>
      <c r="L12" s="16">
        <f>G12</f>
        <v>0</v>
      </c>
      <c r="M12" s="22" t="s">
        <v>136</v>
      </c>
      <c r="N12" s="5" t="s">
        <v>129</v>
      </c>
      <c r="O12" s="5" t="s">
        <v>119</v>
      </c>
    </row>
    <row r="13" spans="1:19" ht="72.75" customHeight="1" x14ac:dyDescent="0.45">
      <c r="A13" s="23" t="s">
        <v>137</v>
      </c>
      <c r="B13" s="24" t="s">
        <v>138</v>
      </c>
      <c r="C13" s="24" t="s">
        <v>139</v>
      </c>
      <c r="D13" s="24" t="s">
        <v>140</v>
      </c>
      <c r="E13" s="24" t="s">
        <v>141</v>
      </c>
      <c r="F13" s="24" t="s">
        <v>142</v>
      </c>
      <c r="G13" s="24" t="s">
        <v>143</v>
      </c>
      <c r="H13" s="23" t="s">
        <v>137</v>
      </c>
      <c r="I13" s="24" t="s">
        <v>138</v>
      </c>
      <c r="J13" s="24" t="s">
        <v>139</v>
      </c>
      <c r="K13" s="24" t="s">
        <v>140</v>
      </c>
      <c r="L13" s="24" t="s">
        <v>144</v>
      </c>
      <c r="M13" s="22" t="s">
        <v>145</v>
      </c>
    </row>
    <row r="14" spans="1:19" ht="41.25" customHeight="1" x14ac:dyDescent="0.45">
      <c r="A14" s="25" t="s">
        <v>146</v>
      </c>
      <c r="B14" s="26"/>
      <c r="C14" s="27"/>
      <c r="D14" s="28"/>
      <c r="E14" s="27"/>
      <c r="F14" s="16" t="str">
        <f>IF(E14&gt;=C14,"○","×")</f>
        <v>○</v>
      </c>
      <c r="G14" s="29" t="e">
        <f>((B14*C14*D14)/B14)/D14</f>
        <v>#DIV/0!</v>
      </c>
      <c r="H14" s="25" t="s">
        <v>147</v>
      </c>
      <c r="I14" s="30">
        <f t="shared" ref="I14:K16" si="0">B14</f>
        <v>0</v>
      </c>
      <c r="J14" s="29">
        <f t="shared" si="0"/>
        <v>0</v>
      </c>
      <c r="K14" s="31">
        <f t="shared" si="0"/>
        <v>0</v>
      </c>
      <c r="L14" s="29">
        <f>I14*J14*K14</f>
        <v>0</v>
      </c>
      <c r="M14" s="22" t="s">
        <v>148</v>
      </c>
    </row>
    <row r="15" spans="1:19" ht="41.25" customHeight="1" x14ac:dyDescent="0.45">
      <c r="A15" s="25" t="s">
        <v>149</v>
      </c>
      <c r="B15" s="26"/>
      <c r="C15" s="27"/>
      <c r="D15" s="28"/>
      <c r="E15" s="27"/>
      <c r="F15" s="16" t="str">
        <f>IF(E15&gt;=C15,"○","×")</f>
        <v>○</v>
      </c>
      <c r="G15" s="29" t="e">
        <f>((B15*C15*D15)/B15)/D15</f>
        <v>#DIV/0!</v>
      </c>
      <c r="H15" s="25" t="s">
        <v>150</v>
      </c>
      <c r="I15" s="30">
        <f t="shared" si="0"/>
        <v>0</v>
      </c>
      <c r="J15" s="29">
        <f t="shared" si="0"/>
        <v>0</v>
      </c>
      <c r="K15" s="31">
        <f t="shared" si="0"/>
        <v>0</v>
      </c>
      <c r="L15" s="29">
        <f>I15*J15*K15</f>
        <v>0</v>
      </c>
      <c r="M15" s="22" t="s">
        <v>151</v>
      </c>
    </row>
    <row r="16" spans="1:19" s="51" customFormat="1" ht="41.25" customHeight="1" x14ac:dyDescent="0.45">
      <c r="A16" s="43" t="s">
        <v>152</v>
      </c>
      <c r="B16" s="44"/>
      <c r="C16" s="45"/>
      <c r="D16" s="46"/>
      <c r="E16" s="45"/>
      <c r="F16" s="47" t="e">
        <f>IF(E16&gt;=G16,"○","×")</f>
        <v>#DIV/0!</v>
      </c>
      <c r="G16" s="48" t="e">
        <f>(B16*C16)/B16/D16</f>
        <v>#DIV/0!</v>
      </c>
      <c r="H16" s="43" t="s">
        <v>153</v>
      </c>
      <c r="I16" s="49">
        <f t="shared" si="0"/>
        <v>0</v>
      </c>
      <c r="J16" s="48">
        <f t="shared" si="0"/>
        <v>0</v>
      </c>
      <c r="K16" s="46">
        <f t="shared" si="0"/>
        <v>0</v>
      </c>
      <c r="L16" s="48">
        <f>I16*J16</f>
        <v>0</v>
      </c>
      <c r="M16" s="50" t="s">
        <v>154</v>
      </c>
      <c r="N16" s="51">
        <v>1</v>
      </c>
      <c r="O16" s="51">
        <v>2</v>
      </c>
      <c r="P16" s="51">
        <v>3</v>
      </c>
      <c r="Q16" s="51">
        <v>4</v>
      </c>
      <c r="R16" s="51">
        <v>5</v>
      </c>
      <c r="S16" s="51">
        <v>6</v>
      </c>
    </row>
    <row r="17" spans="1:19" ht="58.8" customHeight="1" x14ac:dyDescent="0.45">
      <c r="A17" s="53" t="s">
        <v>155</v>
      </c>
      <c r="B17" s="54"/>
      <c r="C17" s="54"/>
      <c r="D17" s="54"/>
      <c r="E17" s="29">
        <f>'【薬局】別紙（2.0％超部分算定シート）'!I5</f>
        <v>0</v>
      </c>
      <c r="F17" s="33" t="str">
        <f>'【薬局】別紙（2.0％超部分算定シート）'!J5</f>
        <v>○</v>
      </c>
      <c r="G17" s="29" t="e">
        <f>'【薬局】別紙（2.0％超部分算定シート）'!K5</f>
        <v>#DIV/0!</v>
      </c>
      <c r="H17" s="53" t="s">
        <v>155</v>
      </c>
      <c r="I17" s="54"/>
      <c r="J17" s="54"/>
      <c r="K17" s="54"/>
      <c r="L17" s="29">
        <f>'【薬局】別紙（2.0％超部分算定シート）'!L5</f>
        <v>0</v>
      </c>
      <c r="M17" s="22" t="s">
        <v>156</v>
      </c>
    </row>
    <row r="18" spans="1:19" ht="27" customHeight="1" x14ac:dyDescent="0.45">
      <c r="A18" s="42" t="s">
        <v>157</v>
      </c>
      <c r="B18" s="19"/>
      <c r="C18" s="19"/>
      <c r="D18" s="19"/>
      <c r="E18" s="19"/>
      <c r="F18" s="20"/>
      <c r="G18" s="21"/>
      <c r="H18" s="18" t="str">
        <f>A18</f>
        <v>（職種内訳）○○の賃金改善実績の有無（右欄に○・×を記載）</v>
      </c>
      <c r="I18" s="19"/>
      <c r="J18" s="19"/>
      <c r="K18" s="20"/>
      <c r="L18" s="16">
        <f>G18</f>
        <v>0</v>
      </c>
      <c r="M18" s="17" t="s">
        <v>136</v>
      </c>
      <c r="N18" s="5" t="s">
        <v>129</v>
      </c>
      <c r="O18" s="5" t="s">
        <v>119</v>
      </c>
    </row>
    <row r="19" spans="1:19" ht="77.400000000000006" customHeight="1" x14ac:dyDescent="0.45">
      <c r="A19" s="23" t="s">
        <v>137</v>
      </c>
      <c r="B19" s="24" t="s">
        <v>138</v>
      </c>
      <c r="C19" s="24" t="s">
        <v>139</v>
      </c>
      <c r="D19" s="24" t="s">
        <v>140</v>
      </c>
      <c r="E19" s="24" t="s">
        <v>141</v>
      </c>
      <c r="F19" s="24" t="s">
        <v>142</v>
      </c>
      <c r="G19" s="24" t="s">
        <v>143</v>
      </c>
      <c r="H19" s="23" t="s">
        <v>137</v>
      </c>
      <c r="I19" s="24" t="s">
        <v>138</v>
      </c>
      <c r="J19" s="24" t="s">
        <v>139</v>
      </c>
      <c r="K19" s="24" t="s">
        <v>140</v>
      </c>
      <c r="L19" s="24" t="s">
        <v>144</v>
      </c>
      <c r="M19" s="22" t="s">
        <v>145</v>
      </c>
    </row>
    <row r="20" spans="1:19" ht="41.25" customHeight="1" x14ac:dyDescent="0.45">
      <c r="A20" s="25" t="s">
        <v>146</v>
      </c>
      <c r="B20" s="26"/>
      <c r="C20" s="27"/>
      <c r="D20" s="28"/>
      <c r="E20" s="27"/>
      <c r="F20" s="16" t="str">
        <f>IF(E20&gt;=C20,"○","×")</f>
        <v>○</v>
      </c>
      <c r="G20" s="29" t="e">
        <f>((B20*C20*D20)/B20)/D20</f>
        <v>#DIV/0!</v>
      </c>
      <c r="H20" s="25" t="s">
        <v>147</v>
      </c>
      <c r="I20" s="30">
        <f t="shared" ref="I20:K22" si="1">B20</f>
        <v>0</v>
      </c>
      <c r="J20" s="29">
        <f t="shared" si="1"/>
        <v>0</v>
      </c>
      <c r="K20" s="31">
        <f t="shared" si="1"/>
        <v>0</v>
      </c>
      <c r="L20" s="29">
        <f>I20*J20*K20</f>
        <v>0</v>
      </c>
      <c r="M20" s="22" t="s">
        <v>148</v>
      </c>
    </row>
    <row r="21" spans="1:19" ht="41.25" customHeight="1" x14ac:dyDescent="0.45">
      <c r="A21" s="25" t="s">
        <v>149</v>
      </c>
      <c r="B21" s="26"/>
      <c r="C21" s="27"/>
      <c r="D21" s="28"/>
      <c r="E21" s="27"/>
      <c r="F21" s="16" t="str">
        <f>IF(E21&gt;=C21,"○","×")</f>
        <v>○</v>
      </c>
      <c r="G21" s="29" t="e">
        <f>((B21*C21*D21)/B21)/D21</f>
        <v>#DIV/0!</v>
      </c>
      <c r="H21" s="25" t="s">
        <v>150</v>
      </c>
      <c r="I21" s="30">
        <f t="shared" si="1"/>
        <v>0</v>
      </c>
      <c r="J21" s="29">
        <f t="shared" si="1"/>
        <v>0</v>
      </c>
      <c r="K21" s="31">
        <f t="shared" si="1"/>
        <v>0</v>
      </c>
      <c r="L21" s="29">
        <f>I21*J21*K21</f>
        <v>0</v>
      </c>
      <c r="M21" s="22" t="s">
        <v>151</v>
      </c>
    </row>
    <row r="22" spans="1:19" s="51" customFormat="1" ht="41.25" customHeight="1" x14ac:dyDescent="0.45">
      <c r="A22" s="43" t="s">
        <v>152</v>
      </c>
      <c r="B22" s="44"/>
      <c r="C22" s="45"/>
      <c r="D22" s="46"/>
      <c r="E22" s="45"/>
      <c r="F22" s="47" t="e">
        <f>IF(E22&gt;=G22,"○","×")</f>
        <v>#DIV/0!</v>
      </c>
      <c r="G22" s="48" t="e">
        <f>(B22*C22)/B22/D22</f>
        <v>#DIV/0!</v>
      </c>
      <c r="H22" s="43" t="s">
        <v>153</v>
      </c>
      <c r="I22" s="49">
        <f t="shared" si="1"/>
        <v>0</v>
      </c>
      <c r="J22" s="48">
        <f t="shared" si="1"/>
        <v>0</v>
      </c>
      <c r="K22" s="46">
        <f t="shared" si="1"/>
        <v>0</v>
      </c>
      <c r="L22" s="48">
        <f>I22*J22</f>
        <v>0</v>
      </c>
      <c r="M22" s="50" t="s">
        <v>154</v>
      </c>
      <c r="N22" s="51">
        <v>1</v>
      </c>
      <c r="O22" s="51">
        <v>2</v>
      </c>
      <c r="P22" s="51">
        <v>3</v>
      </c>
      <c r="Q22" s="51">
        <v>4</v>
      </c>
      <c r="R22" s="51">
        <v>5</v>
      </c>
      <c r="S22" s="51">
        <v>6</v>
      </c>
    </row>
    <row r="23" spans="1:19" ht="56.4" customHeight="1" x14ac:dyDescent="0.45">
      <c r="A23" s="53" t="s">
        <v>155</v>
      </c>
      <c r="B23" s="54"/>
      <c r="C23" s="54"/>
      <c r="D23" s="55"/>
      <c r="E23" s="29">
        <f>'【薬局】別紙（2.0％超部分算定シート）'!I8</f>
        <v>0</v>
      </c>
      <c r="F23" s="33" t="str">
        <f>'【薬局】別紙（2.0％超部分算定シート）'!J8</f>
        <v>○</v>
      </c>
      <c r="G23" s="29" t="e">
        <f>'【薬局】別紙（2.0％超部分算定シート）'!K8</f>
        <v>#DIV/0!</v>
      </c>
      <c r="H23" s="53" t="s">
        <v>155</v>
      </c>
      <c r="I23" s="54"/>
      <c r="J23" s="54"/>
      <c r="K23" s="55"/>
      <c r="L23" s="29">
        <f>'【薬局】別紙（2.0％超部分算定シート）'!L8</f>
        <v>0</v>
      </c>
      <c r="M23" s="22" t="s">
        <v>156</v>
      </c>
    </row>
  </sheetData>
  <mergeCells count="8">
    <mergeCell ref="A23:D23"/>
    <mergeCell ref="H23:K23"/>
    <mergeCell ref="A4:L4"/>
    <mergeCell ref="A2:L2"/>
    <mergeCell ref="A11:G11"/>
    <mergeCell ref="H11:L11"/>
    <mergeCell ref="A17:D17"/>
    <mergeCell ref="H17:K17"/>
  </mergeCells>
  <phoneticPr fontId="2"/>
  <conditionalFormatting sqref="A17 G17:H17 L17 A23 G23:H23 L23">
    <cfRule type="expression" dxfId="5" priority="3">
      <formula>$G$2="×"</formula>
    </cfRule>
  </conditionalFormatting>
  <conditionalFormatting sqref="A14:L16">
    <cfRule type="expression" dxfId="4" priority="2">
      <formula>$G$2="×"</formula>
    </cfRule>
  </conditionalFormatting>
  <conditionalFormatting sqref="A20:L22">
    <cfRule type="expression" dxfId="3" priority="1">
      <formula>$G$2="×"</formula>
    </cfRule>
  </conditionalFormatting>
  <dataValidations count="5">
    <dataValidation type="list" allowBlank="1" showInputMessage="1" showErrorMessage="1" sqref="D16 D22" xr:uid="{88008E86-1877-4049-83CF-77317CFAFCA7}">
      <formula1>$N$16:$S$16</formula1>
    </dataValidation>
    <dataValidation type="list" allowBlank="1" showInputMessage="1" showErrorMessage="1" sqref="G9" xr:uid="{BCEB699F-278B-496F-9991-36B01BB1BA9D}">
      <formula1>$N$9:$O$9</formula1>
    </dataValidation>
    <dataValidation type="list" allowBlank="1" showInputMessage="1" showErrorMessage="1" sqref="G10" xr:uid="{7E966C39-DB26-4A3F-A78D-3A0CCC2144E9}">
      <formula1>$N$10:$O$10</formula1>
    </dataValidation>
    <dataValidation type="list" allowBlank="1" showInputMessage="1" showErrorMessage="1" sqref="G18" xr:uid="{326A3D65-56D1-4786-AEFA-F7BDF7CF4C20}">
      <formula1>$N$18:$O$18</formula1>
    </dataValidation>
    <dataValidation type="list" allowBlank="1" showInputMessage="1" showErrorMessage="1" sqref="G12" xr:uid="{77F08101-A3E8-46A7-B252-E641FFCD8A3E}">
      <formula1>$N$12:$O$12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FE484-70B9-4C5B-B5BC-1195D37FF322}">
  <sheetPr>
    <tabColor theme="6"/>
    <pageSetUpPr fitToPage="1"/>
  </sheetPr>
  <dimension ref="A1:O8"/>
  <sheetViews>
    <sheetView view="pageBreakPreview" zoomScale="74" zoomScaleNormal="100" zoomScaleSheetLayoutView="70" workbookViewId="0">
      <selection activeCell="A2" sqref="A2:K2"/>
    </sheetView>
  </sheetViews>
  <sheetFormatPr defaultColWidth="8.09765625" defaultRowHeight="18" x14ac:dyDescent="0.45"/>
  <cols>
    <col min="1" max="1" width="34.09765625" style="5" customWidth="1"/>
    <col min="2" max="5" width="13.59765625" style="6" customWidth="1"/>
    <col min="6" max="6" width="14.796875" style="6" customWidth="1"/>
    <col min="7" max="7" width="21.796875" style="6" customWidth="1"/>
    <col min="8" max="8" width="17.796875" style="6" customWidth="1"/>
    <col min="9" max="9" width="19.8984375" style="6" customWidth="1"/>
    <col min="10" max="11" width="16.3984375" style="6" customWidth="1"/>
    <col min="12" max="12" width="37.8984375" style="5" customWidth="1"/>
    <col min="13" max="13" width="168.5" style="8" customWidth="1"/>
    <col min="14" max="19" width="13.19921875" style="5" customWidth="1"/>
    <col min="20" max="20" width="17" style="5" customWidth="1"/>
    <col min="21" max="21" width="8.09765625" style="5"/>
    <col min="22" max="28" width="8.09765625" style="5" customWidth="1"/>
    <col min="29" max="16384" width="8.09765625" style="5"/>
  </cols>
  <sheetData>
    <row r="1" spans="1:15" ht="51" customHeight="1" x14ac:dyDescent="0.45">
      <c r="A1" s="3" t="s">
        <v>174</v>
      </c>
      <c r="B1" s="64" t="s">
        <v>158</v>
      </c>
      <c r="C1" s="64"/>
      <c r="D1" s="64"/>
      <c r="E1" s="64"/>
      <c r="F1" s="64"/>
      <c r="G1" s="64"/>
      <c r="H1" s="64"/>
      <c r="I1" s="64"/>
      <c r="J1" s="64"/>
      <c r="K1" s="64"/>
      <c r="L1" s="34"/>
    </row>
    <row r="2" spans="1:15" ht="41.25" customHeight="1" x14ac:dyDescent="0.45">
      <c r="A2" s="59" t="s">
        <v>133</v>
      </c>
      <c r="B2" s="60"/>
      <c r="C2" s="60"/>
      <c r="D2" s="60"/>
      <c r="E2" s="60"/>
      <c r="F2" s="60"/>
      <c r="G2" s="60"/>
      <c r="H2" s="60"/>
      <c r="I2" s="60"/>
      <c r="J2" s="60"/>
      <c r="K2" s="61"/>
      <c r="L2" s="16" t="s">
        <v>144</v>
      </c>
      <c r="M2" s="17"/>
    </row>
    <row r="3" spans="1:15" ht="33" customHeight="1" x14ac:dyDescent="0.45">
      <c r="A3" s="18" t="str">
        <f>【薬局】【総額及び平均額】賃上げ支援事業実績報告!A12</f>
        <v>対象職員の賃金改善実績の有無（右欄に○・×を記載）</v>
      </c>
      <c r="B3" s="35"/>
      <c r="C3" s="35"/>
      <c r="D3" s="35"/>
      <c r="E3" s="35"/>
      <c r="F3" s="35"/>
      <c r="G3" s="35"/>
      <c r="H3" s="35"/>
      <c r="I3" s="35"/>
      <c r="J3" s="35"/>
      <c r="K3" s="36"/>
      <c r="L3" s="21"/>
      <c r="M3" s="22" t="s">
        <v>159</v>
      </c>
      <c r="N3" s="5" t="s">
        <v>129</v>
      </c>
      <c r="O3" s="5" t="s">
        <v>119</v>
      </c>
    </row>
    <row r="4" spans="1:15" ht="72.75" customHeight="1" x14ac:dyDescent="0.45">
      <c r="A4" s="23" t="s">
        <v>137</v>
      </c>
      <c r="B4" s="24" t="s">
        <v>160</v>
      </c>
      <c r="C4" s="24" t="s">
        <v>161</v>
      </c>
      <c r="D4" s="24" t="s">
        <v>162</v>
      </c>
      <c r="E4" s="24" t="s">
        <v>163</v>
      </c>
      <c r="F4" s="24" t="s">
        <v>164</v>
      </c>
      <c r="G4" s="24" t="s">
        <v>165</v>
      </c>
      <c r="H4" s="24" t="s">
        <v>166</v>
      </c>
      <c r="I4" s="24" t="s">
        <v>141</v>
      </c>
      <c r="J4" s="24" t="s">
        <v>167</v>
      </c>
      <c r="K4" s="24" t="s">
        <v>143</v>
      </c>
      <c r="L4" s="24" t="s">
        <v>144</v>
      </c>
      <c r="M4" s="22" t="s">
        <v>145</v>
      </c>
    </row>
    <row r="5" spans="1:15" ht="84.75" customHeight="1" x14ac:dyDescent="0.45">
      <c r="A5" s="25" t="s">
        <v>168</v>
      </c>
      <c r="B5" s="27"/>
      <c r="C5" s="27"/>
      <c r="D5" s="37" t="e">
        <f>C5/B5</f>
        <v>#DIV/0!</v>
      </c>
      <c r="E5" s="38" t="e">
        <f>(D5-0.02)*B5</f>
        <v>#DIV/0!</v>
      </c>
      <c r="F5" s="39"/>
      <c r="G5" s="40"/>
      <c r="H5" s="41"/>
      <c r="I5" s="27"/>
      <c r="J5" s="16" t="str">
        <f>IF(I5&gt;=C5,"○","×")</f>
        <v>○</v>
      </c>
      <c r="K5" s="29" t="e">
        <f>((F5*G5*H5)/H5)/G5</f>
        <v>#DIV/0!</v>
      </c>
      <c r="L5" s="29">
        <f>F5*G5*H5</f>
        <v>0</v>
      </c>
      <c r="M5" s="22" t="s">
        <v>169</v>
      </c>
    </row>
    <row r="6" spans="1:15" ht="27" customHeight="1" x14ac:dyDescent="0.45">
      <c r="A6" s="18" t="str">
        <f>【薬局】【総額及び平均額】賃上げ支援事業実績報告!A18</f>
        <v>（職種内訳）○○の賃金改善実績の有無（右欄に○・×を記載）</v>
      </c>
      <c r="B6" s="19"/>
      <c r="C6" s="19"/>
      <c r="D6" s="19"/>
      <c r="E6" s="19"/>
      <c r="F6" s="19"/>
      <c r="G6" s="19"/>
      <c r="H6" s="19"/>
      <c r="I6" s="19"/>
      <c r="J6" s="19"/>
      <c r="K6" s="20"/>
      <c r="L6" s="21"/>
      <c r="M6" s="22" t="s">
        <v>159</v>
      </c>
      <c r="N6" s="5" t="s">
        <v>129</v>
      </c>
      <c r="O6" s="5" t="s">
        <v>119</v>
      </c>
    </row>
    <row r="7" spans="1:15" ht="63" customHeight="1" x14ac:dyDescent="0.45">
      <c r="A7" s="23" t="s">
        <v>137</v>
      </c>
      <c r="B7" s="24" t="s">
        <v>160</v>
      </c>
      <c r="C7" s="24" t="s">
        <v>161</v>
      </c>
      <c r="D7" s="24" t="s">
        <v>162</v>
      </c>
      <c r="E7" s="24" t="s">
        <v>163</v>
      </c>
      <c r="F7" s="24" t="s">
        <v>164</v>
      </c>
      <c r="G7" s="24" t="s">
        <v>165</v>
      </c>
      <c r="H7" s="24" t="s">
        <v>166</v>
      </c>
      <c r="I7" s="24" t="s">
        <v>141</v>
      </c>
      <c r="J7" s="24" t="s">
        <v>167</v>
      </c>
      <c r="K7" s="24" t="s">
        <v>143</v>
      </c>
      <c r="L7" s="24" t="s">
        <v>144</v>
      </c>
      <c r="M7" s="17"/>
    </row>
    <row r="8" spans="1:15" ht="84.75" customHeight="1" x14ac:dyDescent="0.45">
      <c r="A8" s="25" t="s">
        <v>168</v>
      </c>
      <c r="B8" s="27"/>
      <c r="C8" s="27"/>
      <c r="D8" s="37" t="e">
        <f>C8/B8</f>
        <v>#DIV/0!</v>
      </c>
      <c r="E8" s="38" t="e">
        <f>(D8-0.02)*B8</f>
        <v>#DIV/0!</v>
      </c>
      <c r="F8" s="39"/>
      <c r="G8" s="40"/>
      <c r="H8" s="41"/>
      <c r="I8" s="27"/>
      <c r="J8" s="16" t="str">
        <f>IF(I8&gt;=C8,"○","×")</f>
        <v>○</v>
      </c>
      <c r="K8" s="29" t="e">
        <f>((F8*G8*H8)/H8)/G8</f>
        <v>#DIV/0!</v>
      </c>
      <c r="L8" s="29">
        <f>F8*G8*H8</f>
        <v>0</v>
      </c>
      <c r="M8" s="22" t="s">
        <v>169</v>
      </c>
    </row>
  </sheetData>
  <mergeCells count="2">
    <mergeCell ref="B1:K1"/>
    <mergeCell ref="A2:K2"/>
  </mergeCells>
  <phoneticPr fontId="2"/>
  <conditionalFormatting sqref="A5:J5 L5 A8:J8 L8">
    <cfRule type="expression" dxfId="2" priority="3">
      <formula>#REF!="×"</formula>
    </cfRule>
  </conditionalFormatting>
  <conditionalFormatting sqref="K5">
    <cfRule type="expression" dxfId="1" priority="2">
      <formula>$G$2="×"</formula>
    </cfRule>
  </conditionalFormatting>
  <conditionalFormatting sqref="K8">
    <cfRule type="expression" dxfId="0" priority="1">
      <formula>$G$2="×"</formula>
    </cfRule>
  </conditionalFormatting>
  <dataValidations count="2">
    <dataValidation type="list" allowBlank="1" showInputMessage="1" showErrorMessage="1" sqref="L6" xr:uid="{B3C2A7ED-0BC7-46B9-B77A-58699F0A660E}">
      <formula1>$N$6:$O$6</formula1>
    </dataValidation>
    <dataValidation type="list" allowBlank="1" showInputMessage="1" showErrorMessage="1" sqref="L3" xr:uid="{B9BDD57B-9309-45CC-BE7F-D36D7B713B3D}">
      <formula1>$N$3:$O$3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8" scale="7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ColWidth="9" defaultRowHeight="18" x14ac:dyDescent="0.45"/>
  <cols>
    <col min="1" max="6" width="28" style="1" customWidth="1"/>
    <col min="7" max="16384" width="9" style="1"/>
  </cols>
  <sheetData>
    <row r="1" spans="1:6" ht="36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36" x14ac:dyDescent="0.45">
      <c r="A2" s="1" t="s">
        <v>6</v>
      </c>
      <c r="B2" s="1" t="s">
        <v>7</v>
      </c>
      <c r="C2" s="1" t="s">
        <v>8</v>
      </c>
      <c r="D2" s="2" t="s">
        <v>9</v>
      </c>
      <c r="E2" s="1" t="s">
        <v>10</v>
      </c>
      <c r="F2" s="1" t="s">
        <v>11</v>
      </c>
    </row>
    <row r="3" spans="1:6" x14ac:dyDescent="0.45">
      <c r="A3" s="1" t="s">
        <v>12</v>
      </c>
      <c r="B3" s="1" t="s">
        <v>13</v>
      </c>
      <c r="C3" s="1" t="s">
        <v>14</v>
      </c>
      <c r="D3" s="1" t="s">
        <v>15</v>
      </c>
      <c r="E3" s="1" t="s">
        <v>16</v>
      </c>
    </row>
    <row r="4" spans="1:6" x14ac:dyDescent="0.45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</row>
    <row r="5" spans="1:6" x14ac:dyDescent="0.45">
      <c r="A5" s="1" t="s">
        <v>22</v>
      </c>
      <c r="B5" s="1" t="s">
        <v>23</v>
      </c>
      <c r="C5" s="1" t="s">
        <v>24</v>
      </c>
      <c r="D5" s="1" t="s">
        <v>25</v>
      </c>
      <c r="E5" s="1" t="s">
        <v>26</v>
      </c>
    </row>
    <row r="6" spans="1:6" x14ac:dyDescent="0.45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</row>
    <row r="7" spans="1:6" ht="36" x14ac:dyDescent="0.4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</row>
    <row r="8" spans="1:6" x14ac:dyDescent="0.45">
      <c r="B8" s="1" t="s">
        <v>37</v>
      </c>
      <c r="C8" s="1" t="s">
        <v>38</v>
      </c>
      <c r="D8" s="1" t="s">
        <v>39</v>
      </c>
    </row>
    <row r="9" spans="1:6" x14ac:dyDescent="0.45">
      <c r="B9" s="1" t="s">
        <v>40</v>
      </c>
      <c r="C9" s="1" t="s">
        <v>41</v>
      </c>
      <c r="D9" s="1" t="s">
        <v>42</v>
      </c>
    </row>
    <row r="10" spans="1:6" x14ac:dyDescent="0.45">
      <c r="B10" s="1" t="s">
        <v>43</v>
      </c>
      <c r="C10" s="1" t="s">
        <v>44</v>
      </c>
      <c r="D10" s="1" t="s">
        <v>45</v>
      </c>
    </row>
    <row r="11" spans="1:6" x14ac:dyDescent="0.45">
      <c r="B11" s="1" t="s">
        <v>46</v>
      </c>
      <c r="C11" s="1" t="s">
        <v>47</v>
      </c>
      <c r="D11" s="1" t="s">
        <v>48</v>
      </c>
    </row>
    <row r="12" spans="1:6" x14ac:dyDescent="0.45">
      <c r="B12" s="1" t="s">
        <v>49</v>
      </c>
      <c r="C12" s="1" t="s">
        <v>50</v>
      </c>
      <c r="D12" s="1" t="s">
        <v>51</v>
      </c>
    </row>
    <row r="13" spans="1:6" x14ac:dyDescent="0.45">
      <c r="B13" s="1" t="s">
        <v>52</v>
      </c>
      <c r="C13" s="1" t="s">
        <v>53</v>
      </c>
      <c r="D13" s="1" t="s">
        <v>54</v>
      </c>
    </row>
    <row r="14" spans="1:6" x14ac:dyDescent="0.45">
      <c r="B14" s="1" t="s">
        <v>55</v>
      </c>
      <c r="C14" s="1" t="s">
        <v>56</v>
      </c>
      <c r="D14" s="1" t="s">
        <v>57</v>
      </c>
    </row>
    <row r="15" spans="1:6" x14ac:dyDescent="0.45">
      <c r="B15" s="1" t="s">
        <v>58</v>
      </c>
      <c r="C15" s="1" t="s">
        <v>59</v>
      </c>
      <c r="D15" s="1" t="s">
        <v>60</v>
      </c>
    </row>
    <row r="16" spans="1:6" x14ac:dyDescent="0.45">
      <c r="B16" s="1" t="s">
        <v>61</v>
      </c>
      <c r="C16" s="1" t="s">
        <v>62</v>
      </c>
      <c r="D16" s="1" t="s">
        <v>63</v>
      </c>
    </row>
    <row r="17" spans="2:4" ht="54" x14ac:dyDescent="0.45">
      <c r="B17" s="1" t="s">
        <v>64</v>
      </c>
      <c r="C17" s="1" t="s">
        <v>65</v>
      </c>
      <c r="D17" s="1" t="s">
        <v>66</v>
      </c>
    </row>
    <row r="18" spans="2:4" x14ac:dyDescent="0.45">
      <c r="B18" s="1" t="s">
        <v>67</v>
      </c>
      <c r="C18" s="1" t="s">
        <v>68</v>
      </c>
      <c r="D18" s="1" t="s">
        <v>69</v>
      </c>
    </row>
    <row r="19" spans="2:4" x14ac:dyDescent="0.45">
      <c r="B19" s="1" t="s">
        <v>70</v>
      </c>
      <c r="C19" s="1" t="s">
        <v>71</v>
      </c>
      <c r="D19" s="1" t="s">
        <v>72</v>
      </c>
    </row>
    <row r="20" spans="2:4" x14ac:dyDescent="0.45">
      <c r="B20" s="1" t="s">
        <v>73</v>
      </c>
      <c r="C20" s="1" t="s">
        <v>74</v>
      </c>
      <c r="D20" s="1" t="s">
        <v>75</v>
      </c>
    </row>
    <row r="21" spans="2:4" x14ac:dyDescent="0.45">
      <c r="B21" s="1" t="s">
        <v>76</v>
      </c>
      <c r="C21" s="1" t="s">
        <v>77</v>
      </c>
      <c r="D21" s="1" t="s">
        <v>78</v>
      </c>
    </row>
    <row r="22" spans="2:4" x14ac:dyDescent="0.45">
      <c r="B22" s="1" t="s">
        <v>79</v>
      </c>
      <c r="C22" s="1" t="s">
        <v>80</v>
      </c>
      <c r="D22" s="1" t="s">
        <v>81</v>
      </c>
    </row>
    <row r="23" spans="2:4" x14ac:dyDescent="0.45">
      <c r="B23" s="1" t="s">
        <v>82</v>
      </c>
      <c r="C23" s="1" t="s">
        <v>83</v>
      </c>
      <c r="D23" s="1" t="s">
        <v>84</v>
      </c>
    </row>
    <row r="24" spans="2:4" x14ac:dyDescent="0.45">
      <c r="B24" s="1" t="s">
        <v>85</v>
      </c>
      <c r="C24" s="1" t="s">
        <v>86</v>
      </c>
      <c r="D24" s="1" t="s">
        <v>87</v>
      </c>
    </row>
    <row r="25" spans="2:4" ht="36" x14ac:dyDescent="0.45">
      <c r="B25" s="1" t="s">
        <v>88</v>
      </c>
      <c r="C25" s="1" t="s">
        <v>89</v>
      </c>
      <c r="D25" s="1" t="s">
        <v>90</v>
      </c>
    </row>
    <row r="26" spans="2:4" x14ac:dyDescent="0.45">
      <c r="B26" s="1" t="s">
        <v>91</v>
      </c>
      <c r="C26" s="1" t="s">
        <v>92</v>
      </c>
    </row>
    <row r="27" spans="2:4" x14ac:dyDescent="0.45">
      <c r="B27" s="1" t="s">
        <v>93</v>
      </c>
      <c r="C27" s="1" t="s">
        <v>94</v>
      </c>
    </row>
    <row r="28" spans="2:4" x14ac:dyDescent="0.45">
      <c r="B28" s="1" t="s">
        <v>95</v>
      </c>
      <c r="C28" s="1" t="s">
        <v>96</v>
      </c>
    </row>
    <row r="29" spans="2:4" x14ac:dyDescent="0.45">
      <c r="B29" s="1" t="s">
        <v>97</v>
      </c>
      <c r="C29" s="1" t="s">
        <v>98</v>
      </c>
    </row>
    <row r="30" spans="2:4" ht="36" x14ac:dyDescent="0.45">
      <c r="B30" s="1" t="s">
        <v>99</v>
      </c>
      <c r="C30" s="1" t="s">
        <v>100</v>
      </c>
    </row>
    <row r="31" spans="2:4" x14ac:dyDescent="0.45">
      <c r="B31" s="1" t="s">
        <v>101</v>
      </c>
    </row>
    <row r="32" spans="2:4" x14ac:dyDescent="0.45">
      <c r="B32" s="1" t="s">
        <v>102</v>
      </c>
    </row>
    <row r="33" spans="2:2" x14ac:dyDescent="0.45">
      <c r="B33" s="1" t="s">
        <v>103</v>
      </c>
    </row>
    <row r="34" spans="2:2" x14ac:dyDescent="0.45">
      <c r="B34" s="1" t="s">
        <v>104</v>
      </c>
    </row>
    <row r="35" spans="2:2" x14ac:dyDescent="0.45">
      <c r="B35" s="1" t="s">
        <v>105</v>
      </c>
    </row>
    <row r="36" spans="2:2" x14ac:dyDescent="0.45">
      <c r="B36" s="1" t="s">
        <v>106</v>
      </c>
    </row>
    <row r="37" spans="2:2" x14ac:dyDescent="0.45">
      <c r="B37" s="1" t="s">
        <v>107</v>
      </c>
    </row>
    <row r="38" spans="2:2" x14ac:dyDescent="0.45">
      <c r="B38" s="1" t="s">
        <v>108</v>
      </c>
    </row>
    <row r="39" spans="2:2" x14ac:dyDescent="0.45">
      <c r="B39" s="1" t="s">
        <v>109</v>
      </c>
    </row>
    <row r="40" spans="2:2" x14ac:dyDescent="0.45">
      <c r="B40" s="1" t="s">
        <v>110</v>
      </c>
    </row>
    <row r="41" spans="2:2" x14ac:dyDescent="0.45">
      <c r="B41" s="1" t="s">
        <v>111</v>
      </c>
    </row>
    <row r="42" spans="2:2" x14ac:dyDescent="0.45">
      <c r="B42" s="1" t="s">
        <v>112</v>
      </c>
    </row>
    <row r="43" spans="2:2" x14ac:dyDescent="0.45">
      <c r="B43" s="1" t="s">
        <v>113</v>
      </c>
    </row>
    <row r="44" spans="2:2" x14ac:dyDescent="0.45">
      <c r="B44" s="1" t="s">
        <v>114</v>
      </c>
    </row>
    <row r="45" spans="2:2" x14ac:dyDescent="0.45">
      <c r="B45" s="1" t="s">
        <v>115</v>
      </c>
    </row>
    <row r="46" spans="2:2" x14ac:dyDescent="0.45">
      <c r="B46" s="1" t="s">
        <v>116</v>
      </c>
    </row>
    <row r="47" spans="2:2" x14ac:dyDescent="0.45">
      <c r="B47" s="1" t="s">
        <v>117</v>
      </c>
    </row>
    <row r="48" spans="2:2" x14ac:dyDescent="0.45">
      <c r="B48" s="1" t="s">
        <v>118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8221F1-C5B4-4549-89E9-D39B502E82F4}">
  <ds:schemaRefs>
    <ds:schemaRef ds:uri="http://purl.org/dc/dcmitype/"/>
    <ds:schemaRef ds:uri="http://purl.org/dc/terms/"/>
    <ds:schemaRef ds:uri="http://schemas.microsoft.com/office/2006/metadata/properties"/>
    <ds:schemaRef ds:uri="9500c7e0-a8b4-4cc7-a7aa-d9d65591d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【有床診等】【総額及び平均額】賃上げ支援事業実績報告書</vt:lpstr>
      <vt:lpstr>【有床診等】別紙（2.0％超部分算定シート）</vt:lpstr>
      <vt:lpstr>【薬局】【総額及び平均額】賃上げ支援事業実績報告</vt:lpstr>
      <vt:lpstr>【薬局】別紙（2.0％超部分算定シート）</vt:lpstr>
      <vt:lpstr>リスト</vt:lpstr>
      <vt:lpstr>【薬局】【総額及び平均額】賃上げ支援事業実績報告!Print_Area</vt:lpstr>
      <vt:lpstr>'【薬局】別紙（2.0％超部分算定シート）'!Print_Area</vt:lpstr>
      <vt:lpstr>【有床診等】【総額及び平均額】賃上げ支援事業実績報告書!Print_Area</vt:lpstr>
      <vt:lpstr>'【有床診等】別紙（2.0％超部分算定シート）'!Print_Area</vt:lpstr>
      <vt:lpstr>【薬局】【総額及び平均額】賃上げ支援事業実績報告!Print_Titles</vt:lpstr>
      <vt:lpstr>'【薬局】別紙（2.0％超部分算定シート）'!Print_Titles</vt:lpstr>
      <vt:lpstr>【有床診等】【総額及び平均額】賃上げ支援事業実績報告書!Print_Titles</vt:lpstr>
      <vt:lpstr>'【有床診等】別紙（2.0％超部分算定シート）'!Print_Titles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本田 一晃</cp:lastModifiedBy>
  <cp:lastPrinted>2025-08-27T01:49:54Z</cp:lastPrinted>
  <dcterms:created xsi:type="dcterms:W3CDTF">2025-01-09T05:11:58Z</dcterms:created>
  <dcterms:modified xsi:type="dcterms:W3CDTF">2026-02-12T08:33:33Z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